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CV\2019-2020\Exercícios\Produtos\"/>
    </mc:Choice>
  </mc:AlternateContent>
  <bookViews>
    <workbookView xWindow="0" yWindow="0" windowWidth="19200" windowHeight="7335" tabRatio="610" activeTab="4"/>
  </bookViews>
  <sheets>
    <sheet name="1" sheetId="2" r:id="rId1"/>
    <sheet name="2" sheetId="3" r:id="rId2"/>
    <sheet name="3" sheetId="4" r:id="rId3"/>
    <sheet name="4" sheetId="5" r:id="rId4"/>
    <sheet name="5" sheetId="9" r:id="rId5"/>
  </sheets>
  <definedNames>
    <definedName name="_xlnm.Print_Area" localSheetId="0">'1'!$B$1:$Q$91</definedName>
    <definedName name="_xlnm.Print_Area" localSheetId="3">'4'!$B$1:$J$9</definedName>
  </definedNames>
  <calcPr calcId="152511"/>
</workbook>
</file>

<file path=xl/calcChain.xml><?xml version="1.0" encoding="utf-8"?>
<calcChain xmlns="http://schemas.openxmlformats.org/spreadsheetml/2006/main">
  <c r="Q8" i="3" l="1"/>
  <c r="Q5" i="3"/>
  <c r="Q41" i="2" l="1"/>
  <c r="Q40" i="2"/>
  <c r="Q38" i="2"/>
  <c r="Q35" i="2"/>
  <c r="Q31" i="2"/>
  <c r="Q30" i="2"/>
  <c r="Q28" i="2"/>
  <c r="Q25" i="2"/>
  <c r="Q21" i="2"/>
  <c r="Q20" i="2"/>
  <c r="Q18" i="2"/>
  <c r="Q15" i="2"/>
  <c r="Q11" i="2"/>
  <c r="Q10" i="2"/>
  <c r="Q8" i="2"/>
  <c r="Q5" i="2"/>
  <c r="H38" i="4" l="1"/>
  <c r="G38" i="4"/>
  <c r="C38" i="4"/>
  <c r="D38" i="4"/>
  <c r="E5" i="3"/>
  <c r="E8" i="3"/>
  <c r="P8" i="3"/>
  <c r="P5" i="3"/>
  <c r="P41" i="2"/>
  <c r="P40" i="2"/>
  <c r="P38" i="2"/>
  <c r="P35" i="2"/>
  <c r="P31" i="2"/>
  <c r="P30" i="2"/>
  <c r="P28" i="2"/>
  <c r="P25" i="2"/>
  <c r="P21" i="2"/>
  <c r="P20" i="2"/>
  <c r="P18" i="2"/>
  <c r="P15" i="2"/>
  <c r="P11" i="2"/>
  <c r="P10" i="2"/>
  <c r="P8" i="2"/>
  <c r="P5" i="2"/>
  <c r="O8" i="3" l="1"/>
  <c r="O5" i="3"/>
  <c r="O41" i="2"/>
  <c r="O40" i="2"/>
  <c r="O38" i="2"/>
  <c r="O35" i="2"/>
  <c r="O31" i="2"/>
  <c r="O30" i="2"/>
  <c r="O28" i="2"/>
  <c r="O25" i="2"/>
  <c r="O21" i="2"/>
  <c r="O20" i="2"/>
  <c r="O18" i="2"/>
  <c r="O15" i="2"/>
  <c r="O11" i="2"/>
  <c r="O10" i="2"/>
  <c r="O8" i="2"/>
  <c r="O5" i="2"/>
  <c r="D18" i="4" l="1"/>
  <c r="C18" i="4"/>
  <c r="N8" i="3"/>
  <c r="N5" i="3"/>
  <c r="E38" i="2" l="1"/>
  <c r="E40" i="2"/>
  <c r="E41" i="2"/>
  <c r="N41" i="2"/>
  <c r="N40" i="2"/>
  <c r="N38" i="2"/>
  <c r="N35" i="2"/>
  <c r="N31" i="2"/>
  <c r="N30" i="2"/>
  <c r="N28" i="2"/>
  <c r="N25" i="2"/>
  <c r="N21" i="2"/>
  <c r="N20" i="2"/>
  <c r="N18" i="2"/>
  <c r="N15" i="2"/>
  <c r="N11" i="2"/>
  <c r="N10" i="2"/>
  <c r="N8" i="2"/>
  <c r="N5" i="2"/>
  <c r="H18" i="4" l="1"/>
  <c r="G18" i="4"/>
  <c r="M8" i="3"/>
  <c r="M5" i="3"/>
  <c r="M41" i="2"/>
  <c r="M40" i="2"/>
  <c r="M38" i="2"/>
  <c r="M35" i="2"/>
  <c r="M31" i="2"/>
  <c r="M30" i="2"/>
  <c r="M28" i="2"/>
  <c r="M25" i="2"/>
  <c r="M21" i="2"/>
  <c r="M20" i="2"/>
  <c r="M18" i="2"/>
  <c r="M15" i="2"/>
  <c r="M11" i="2"/>
  <c r="M10" i="2"/>
  <c r="M8" i="2"/>
  <c r="M5" i="2"/>
  <c r="L8" i="3" l="1"/>
  <c r="K8" i="3"/>
  <c r="J8" i="3"/>
  <c r="I8" i="3"/>
  <c r="H8" i="3"/>
  <c r="G8" i="3"/>
  <c r="F8" i="3"/>
  <c r="L5" i="3"/>
  <c r="K5" i="3"/>
  <c r="J5" i="3"/>
  <c r="I5" i="3"/>
  <c r="H5" i="3"/>
  <c r="G5" i="3"/>
  <c r="F5" i="3"/>
  <c r="L41" i="2"/>
  <c r="K41" i="2"/>
  <c r="J41" i="2"/>
  <c r="I41" i="2"/>
  <c r="H41" i="2"/>
  <c r="G41" i="2"/>
  <c r="F41" i="2"/>
  <c r="L40" i="2"/>
  <c r="K40" i="2"/>
  <c r="J40" i="2"/>
  <c r="I40" i="2"/>
  <c r="H40" i="2"/>
  <c r="G40" i="2"/>
  <c r="F40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11" i="2"/>
  <c r="K11" i="2"/>
  <c r="J11" i="2"/>
  <c r="I11" i="2"/>
  <c r="H11" i="2"/>
  <c r="G11" i="2"/>
  <c r="F11" i="2"/>
  <c r="E11" i="2"/>
  <c r="L10" i="2"/>
  <c r="K10" i="2"/>
  <c r="J10" i="2"/>
  <c r="I10" i="2"/>
  <c r="H10" i="2"/>
  <c r="G10" i="2"/>
  <c r="F10" i="2"/>
  <c r="E10" i="2"/>
  <c r="L38" i="2"/>
  <c r="K38" i="2"/>
  <c r="J38" i="2"/>
  <c r="I38" i="2"/>
  <c r="H38" i="2"/>
  <c r="G38" i="2"/>
  <c r="F38" i="2"/>
  <c r="L35" i="2"/>
  <c r="K35" i="2"/>
  <c r="J35" i="2"/>
  <c r="I35" i="2"/>
  <c r="H35" i="2"/>
  <c r="G35" i="2"/>
  <c r="F35" i="2"/>
  <c r="E35" i="2"/>
  <c r="L28" i="2"/>
  <c r="K28" i="2"/>
  <c r="J28" i="2"/>
  <c r="I28" i="2"/>
  <c r="H28" i="2"/>
  <c r="G28" i="2"/>
  <c r="F28" i="2"/>
  <c r="E28" i="2"/>
  <c r="L25" i="2"/>
  <c r="K25" i="2"/>
  <c r="J25" i="2"/>
  <c r="I25" i="2"/>
  <c r="H25" i="2"/>
  <c r="G25" i="2"/>
  <c r="F25" i="2"/>
  <c r="E25" i="2"/>
  <c r="L21" i="2"/>
  <c r="L20" i="2"/>
  <c r="L18" i="2"/>
  <c r="L15" i="2"/>
  <c r="L8" i="2"/>
  <c r="L5" i="2"/>
  <c r="K21" i="2"/>
  <c r="J21" i="2"/>
  <c r="I21" i="2"/>
  <c r="H21" i="2"/>
  <c r="G21" i="2"/>
  <c r="F21" i="2"/>
  <c r="E21" i="2"/>
  <c r="K20" i="2"/>
  <c r="J20" i="2"/>
  <c r="I20" i="2"/>
  <c r="H20" i="2"/>
  <c r="G20" i="2"/>
  <c r="F20" i="2"/>
  <c r="E20" i="2"/>
  <c r="K18" i="2"/>
  <c r="J18" i="2"/>
  <c r="I18" i="2"/>
  <c r="H18" i="2"/>
  <c r="G18" i="2"/>
  <c r="F18" i="2"/>
  <c r="E18" i="2"/>
  <c r="K15" i="2"/>
  <c r="J15" i="2"/>
  <c r="I15" i="2"/>
  <c r="H15" i="2"/>
  <c r="G15" i="2"/>
  <c r="F15" i="2"/>
  <c r="E15" i="2"/>
  <c r="K8" i="2"/>
  <c r="J8" i="2"/>
  <c r="I8" i="2"/>
  <c r="H8" i="2"/>
  <c r="G8" i="2"/>
  <c r="F8" i="2"/>
  <c r="E8" i="2"/>
  <c r="K5" i="2"/>
  <c r="J5" i="2"/>
  <c r="I5" i="2"/>
  <c r="H5" i="2"/>
  <c r="G5" i="2"/>
  <c r="F5" i="2"/>
  <c r="E5" i="2"/>
</calcChain>
</file>

<file path=xl/sharedStrings.xml><?xml version="1.0" encoding="utf-8"?>
<sst xmlns="http://schemas.openxmlformats.org/spreadsheetml/2006/main" count="169" uniqueCount="72">
  <si>
    <t>Unidade</t>
  </si>
  <si>
    <t>Fluxo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</si>
  <si>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</si>
  <si>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</si>
  <si>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</si>
  <si>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</si>
  <si>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EUR/Kg</t>
  </si>
  <si>
    <t>Preço Médio de Exportação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</si>
  <si>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</si>
  <si>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</si>
  <si>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</si>
  <si>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</si>
  <si>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Reino Unido</t>
  </si>
  <si>
    <t>França</t>
  </si>
  <si>
    <t>Rubrica</t>
  </si>
  <si>
    <t>ha</t>
  </si>
  <si>
    <t>2010</t>
  </si>
  <si>
    <t>Produto</t>
  </si>
  <si>
    <t>Preço Médio de Importação</t>
  </si>
  <si>
    <t>Angola</t>
  </si>
  <si>
    <t>Alemanha</t>
  </si>
  <si>
    <t>TOTAL</t>
  </si>
  <si>
    <t>Produção</t>
  </si>
  <si>
    <t>Importação</t>
  </si>
  <si>
    <t>Exportação</t>
  </si>
  <si>
    <t>2011</t>
  </si>
  <si>
    <t xml:space="preserve">Arroz - Comércio Internacional </t>
  </si>
  <si>
    <t>Arroz com casca (paddy)</t>
  </si>
  <si>
    <t>Arroz semibranqueado ou branqueado</t>
  </si>
  <si>
    <t>Trincas de Arroz</t>
  </si>
  <si>
    <t>Arroz - Destinos das Saídas - UE e PT</t>
  </si>
  <si>
    <t>Total do Arroz</t>
  </si>
  <si>
    <t xml:space="preserve">Arroz - Principais destinos das Saídas </t>
  </si>
  <si>
    <t>Bélgica</t>
  </si>
  <si>
    <t>Itália</t>
  </si>
  <si>
    <t>Países Baixos</t>
  </si>
  <si>
    <t>Polónia</t>
  </si>
  <si>
    <t>São Tomé e Príncipe</t>
  </si>
  <si>
    <t>Síria, República Árabe da</t>
  </si>
  <si>
    <t>Outros países</t>
  </si>
  <si>
    <t>Arroz - Área e Produção</t>
  </si>
  <si>
    <t xml:space="preserve">Arroz </t>
  </si>
  <si>
    <t>Arroz - Indicadores de análise do Comércio Internacional</t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</si>
  <si>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</si>
  <si>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>Quantidade</t>
    </r>
    <r>
      <rPr>
        <sz val="10"/>
        <color indexed="19"/>
        <rFont val="Arial"/>
        <family val="2"/>
      </rPr>
      <t xml:space="preserve">
(tonelada)</t>
    </r>
  </si>
  <si>
    <t xml:space="preserve">Arroz - Principais origens das Entradas 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</si>
  <si>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</si>
  <si>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</si>
  <si>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Camboja</t>
  </si>
  <si>
    <t>Guiana</t>
  </si>
  <si>
    <t>Índia</t>
  </si>
  <si>
    <t>Paquistão</t>
  </si>
  <si>
    <t>Suriname</t>
  </si>
  <si>
    <t>Tailândia</t>
  </si>
  <si>
    <t>Uruguai</t>
  </si>
  <si>
    <t>2012</t>
  </si>
  <si>
    <t>Arroz descascado
 (em película)</t>
  </si>
  <si>
    <t>Myanmar</t>
  </si>
  <si>
    <t>Vietname</t>
  </si>
  <si>
    <t>Albânia</t>
  </si>
  <si>
    <t>Turquia</t>
  </si>
  <si>
    <t>* dados provisórios</t>
  </si>
  <si>
    <t>2013</t>
  </si>
  <si>
    <t>Israel</t>
  </si>
  <si>
    <t>UE</t>
  </si>
  <si>
    <t>Arábia Saudita</t>
  </si>
  <si>
    <t>Estados Unidos</t>
  </si>
  <si>
    <t>Jordânia</t>
  </si>
  <si>
    <t>2017*</t>
  </si>
  <si>
    <t>* dados preliminares</t>
  </si>
  <si>
    <r>
      <t>2017</t>
    </r>
    <r>
      <rPr>
        <sz val="10"/>
        <color indexed="56"/>
        <rFont val="Arial"/>
        <family val="2"/>
      </rPr>
      <t xml:space="preserve"> (dados preliminares)</t>
    </r>
  </si>
  <si>
    <t>Líbia, Jamahira Árabe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</si>
</sst>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theme="9" tint="0.39991454817346722"/>
      </top>
      <bottom/>
      <diagonal/>
    </border>
    <border>
      <left/>
      <right/>
      <top style="thin">
        <color indexed="47"/>
      </top>
      <bottom style="hair">
        <color theme="9" tint="0.39994506668294322"/>
      </bottom>
      <diagonal/>
    </border>
    <border>
      <left/>
      <right/>
      <top style="hair">
        <color theme="9" tint="0.39991454817346722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</borders>
  <cellStyleXfs count="6">
    <xf numFmtId="0" fontId="0" fillId="0" borderId="0"/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2" fontId="13" fillId="0" borderId="1" applyFill="0" applyProtection="0">
      <alignment vertical="center"/>
    </xf>
  </cellStyleXfs>
  <cellXfs count="99">
    <xf numFmtId="0" fontId="0" fillId="0" borderId="0" xfId="0"/>
    <xf numFmtId="0" fontId="4" fillId="2" borderId="0" xfId="4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4" fillId="2" borderId="0" xfId="4" applyNumberFormat="1" applyFont="1" applyBorder="1" applyProtection="1">
      <alignment horizontal="center" vertical="center"/>
    </xf>
    <xf numFmtId="0" fontId="4" fillId="2" borderId="0" xfId="4" applyNumberFormat="1" applyFont="1" applyBorder="1" applyAlignment="1" applyProtection="1">
      <alignment vertical="center"/>
    </xf>
    <xf numFmtId="0" fontId="4" fillId="2" borderId="0" xfId="4" applyNumberFormat="1" applyFont="1" applyBorder="1" applyAlignment="1" applyProtection="1">
      <alignment horizontal="right" vertical="center"/>
    </xf>
    <xf numFmtId="0" fontId="2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3" borderId="0" xfId="1" applyNumberFormat="1" applyFont="1" applyFill="1" applyAlignment="1" applyProtection="1">
      <alignment horizontal="center" vertical="center"/>
    </xf>
    <xf numFmtId="3" fontId="0" fillId="3" borderId="0" xfId="0" applyNumberFormat="1" applyFill="1" applyBorder="1" applyAlignment="1">
      <alignment vertical="center"/>
    </xf>
    <xf numFmtId="0" fontId="5" fillId="0" borderId="0" xfId="3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vertical="center"/>
    </xf>
    <xf numFmtId="0" fontId="10" fillId="2" borderId="0" xfId="4" applyNumberFormat="1" applyFont="1" applyBorder="1" applyAlignment="1" applyProtection="1">
      <alignment vertical="center"/>
    </xf>
    <xf numFmtId="3" fontId="0" fillId="0" borderId="0" xfId="0" applyNumberFormat="1"/>
    <xf numFmtId="0" fontId="0" fillId="0" borderId="0" xfId="0" applyFill="1" applyAlignment="1">
      <alignment vertical="center"/>
    </xf>
    <xf numFmtId="0" fontId="4" fillId="2" borderId="0" xfId="4" applyNumberFormat="1" applyAlignment="1" applyProtection="1">
      <alignment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8" fillId="0" borderId="0" xfId="0" quotePrefix="1" applyFont="1" applyAlignment="1">
      <alignment horizontal="left" vertical="center"/>
    </xf>
    <xf numFmtId="0" fontId="3" fillId="0" borderId="0" xfId="2" quotePrefix="1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4" fillId="2" borderId="0" xfId="4" quotePrefix="1" applyNumberFormat="1" applyFont="1" applyBorder="1" applyAlignment="1" applyProtection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10" fillId="2" borderId="0" xfId="4" applyNumberFormat="1" applyFont="1" applyBorder="1" applyProtection="1">
      <alignment horizontal="center" vertical="center"/>
    </xf>
    <xf numFmtId="0" fontId="2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2" borderId="0" xfId="4" applyNumberFormat="1" applyFont="1" applyBorder="1" applyAlignment="1" applyProtection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3" fontId="0" fillId="4" borderId="3" xfId="0" applyNumberFormat="1" applyFill="1" applyBorder="1" applyAlignment="1">
      <alignment vertical="center"/>
    </xf>
    <xf numFmtId="0" fontId="3" fillId="0" borderId="0" xfId="2" applyNumberFormat="1" applyFont="1" applyFill="1" applyBorder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" fillId="3" borderId="0" xfId="0" applyNumberFormat="1" applyFont="1" applyFill="1" applyAlignment="1" applyProtection="1">
      <alignment vertical="center"/>
    </xf>
    <xf numFmtId="3" fontId="0" fillId="0" borderId="3" xfId="0" applyNumberFormat="1" applyBorder="1" applyAlignment="1">
      <alignment vertical="center"/>
    </xf>
    <xf numFmtId="0" fontId="2" fillId="4" borderId="3" xfId="1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3" fontId="5" fillId="0" borderId="0" xfId="0" applyNumberFormat="1" applyFont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4" applyNumberFormat="1" applyFont="1" applyFill="1" applyBorder="1" applyAlignment="1" applyProtection="1">
      <alignment horizontal="right" vertical="center"/>
    </xf>
    <xf numFmtId="0" fontId="11" fillId="0" borderId="0" xfId="4" applyNumberFormat="1" applyFont="1" applyFill="1" applyBorder="1" applyAlignment="1" applyProtection="1">
      <alignment horizontal="right" vertical="center" wrapText="1"/>
    </xf>
    <xf numFmtId="0" fontId="2" fillId="0" borderId="0" xfId="1" applyNumberFormat="1" applyFont="1" applyFill="1" applyBorder="1" applyProtection="1">
      <alignment vertical="center"/>
    </xf>
    <xf numFmtId="0" fontId="2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5" borderId="6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2" fillId="0" borderId="9" xfId="1" applyNumberFormat="1" applyFont="1" applyFill="1" applyBorder="1" applyProtection="1">
      <alignment vertical="center"/>
    </xf>
    <xf numFmtId="3" fontId="0" fillId="0" borderId="9" xfId="0" applyNumberFormat="1" applyBorder="1" applyAlignment="1">
      <alignment vertical="center"/>
    </xf>
    <xf numFmtId="3" fontId="0" fillId="5" borderId="0" xfId="0" applyNumberFormat="1" applyFill="1" applyBorder="1" applyAlignment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5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0" fontId="1" fillId="0" borderId="0" xfId="0" quotePrefix="1" applyNumberFormat="1" applyFont="1" applyFill="1" applyAlignment="1" applyProtection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4" borderId="3" xfId="0" applyNumberForma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Font="1"/>
    <xf numFmtId="2" fontId="0" fillId="0" borderId="2" xfId="0" applyNumberFormat="1" applyBorder="1" applyAlignment="1">
      <alignment vertical="center"/>
    </xf>
    <xf numFmtId="2" fontId="0" fillId="3" borderId="3" xfId="0" applyNumberForma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2" fillId="5" borderId="6" xfId="0" applyNumberFormat="1" applyFont="1" applyFill="1" applyBorder="1" applyAlignment="1">
      <alignment vertical="center"/>
    </xf>
    <xf numFmtId="1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</cellXfs>
  <cellStyles count="6">
    <cellStyle name="Col_Unidade" xfId="1"/>
    <cellStyle name="H1" xfId="2"/>
    <cellStyle name="Lien hypertexte" xfId="3" builtinId="8"/>
    <cellStyle name="Linha1" xfId="4"/>
    <cellStyle name="Normal" xfId="0" builtinId="0"/>
    <cellStyle name="ULTIMA_Linha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20"/>
  <sheetViews>
    <sheetView showGridLines="0" zoomScale="95" zoomScaleNormal="95" workbookViewId="0">
      <selection activeCell="E88" sqref="E88:V94"/>
    </sheetView>
  </sheetViews>
  <sheetFormatPr baseColWidth="10" defaultColWidth="9.140625"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24" ht="29.85" customHeight="1" x14ac:dyDescent="0.2">
      <c r="B1" s="33" t="s">
        <v>26</v>
      </c>
      <c r="K1" s="16"/>
    </row>
    <row r="2" spans="2:24" ht="21" customHeight="1" x14ac:dyDescent="0.2">
      <c r="B2" s="3" t="s">
        <v>17</v>
      </c>
      <c r="C2" s="3" t="s">
        <v>0</v>
      </c>
      <c r="D2" s="28" t="s">
        <v>1</v>
      </c>
      <c r="E2" s="4">
        <v>2005</v>
      </c>
      <c r="F2" s="4">
        <v>2006</v>
      </c>
      <c r="G2" s="4">
        <v>2007</v>
      </c>
      <c r="H2" s="4">
        <v>2008</v>
      </c>
      <c r="I2" s="4">
        <v>2009</v>
      </c>
      <c r="J2" s="5">
        <v>2010</v>
      </c>
      <c r="K2" s="5">
        <v>2011</v>
      </c>
      <c r="L2" s="5">
        <v>2012</v>
      </c>
      <c r="M2" s="5">
        <v>2013</v>
      </c>
      <c r="N2" s="5">
        <v>2014</v>
      </c>
      <c r="O2" s="5">
        <v>2015</v>
      </c>
      <c r="P2" s="5">
        <v>2016</v>
      </c>
      <c r="Q2" s="5" t="s">
        <v>68</v>
      </c>
    </row>
    <row r="3" spans="2:24" ht="15" customHeight="1" x14ac:dyDescent="0.2">
      <c r="B3" s="83" t="s">
        <v>27</v>
      </c>
      <c r="C3" s="85" t="s">
        <v>43</v>
      </c>
      <c r="D3" s="54" t="s">
        <v>2</v>
      </c>
      <c r="E3" s="8">
        <v>53043.264999999999</v>
      </c>
      <c r="F3" s="8">
        <v>28706.731</v>
      </c>
      <c r="G3" s="8">
        <v>6168.6890000000003</v>
      </c>
      <c r="H3" s="8">
        <v>7947.4660000000003</v>
      </c>
      <c r="I3" s="8">
        <v>7906.8829999999998</v>
      </c>
      <c r="J3" s="8">
        <v>17134.442999999999</v>
      </c>
      <c r="K3" s="8">
        <v>11193.833000000001</v>
      </c>
      <c r="L3" s="8">
        <v>32003.243999999999</v>
      </c>
      <c r="M3" s="8">
        <v>25718.240000000002</v>
      </c>
      <c r="N3" s="8">
        <v>18981.57</v>
      </c>
      <c r="O3" s="8">
        <v>48304.226000000002</v>
      </c>
      <c r="P3" s="8">
        <v>85112.262000000002</v>
      </c>
      <c r="Q3" s="8">
        <v>20810.650000000001</v>
      </c>
      <c r="R3"/>
      <c r="S3"/>
      <c r="T3"/>
      <c r="U3"/>
      <c r="V3"/>
      <c r="W3"/>
    </row>
    <row r="4" spans="2:24" ht="15" customHeight="1" x14ac:dyDescent="0.2">
      <c r="B4" s="83"/>
      <c r="C4" s="85"/>
      <c r="D4" s="9" t="s">
        <v>3</v>
      </c>
      <c r="E4" s="8">
        <v>168.535</v>
      </c>
      <c r="F4" s="8">
        <v>277.62099999999998</v>
      </c>
      <c r="G4" s="8">
        <v>41.606999999999999</v>
      </c>
      <c r="H4" s="8">
        <v>1255.6559999999999</v>
      </c>
      <c r="I4" s="8">
        <v>16712.419999999998</v>
      </c>
      <c r="J4" s="8">
        <v>13.587</v>
      </c>
      <c r="K4" s="8">
        <v>2112.248</v>
      </c>
      <c r="L4" s="8">
        <v>32.85</v>
      </c>
      <c r="M4" s="8">
        <v>5131.4639999999999</v>
      </c>
      <c r="N4" s="8">
        <v>37756.139000000003</v>
      </c>
      <c r="O4" s="8">
        <v>14805.205</v>
      </c>
      <c r="P4" s="8">
        <v>28060.563999999998</v>
      </c>
      <c r="Q4" s="8">
        <v>15478.496999999999</v>
      </c>
      <c r="R4"/>
      <c r="S4"/>
      <c r="T4"/>
      <c r="U4"/>
      <c r="V4" s="82"/>
      <c r="W4" s="82"/>
    </row>
    <row r="5" spans="2:24" ht="15" customHeight="1" x14ac:dyDescent="0.2">
      <c r="B5" s="83"/>
      <c r="C5" s="85"/>
      <c r="D5" s="10" t="s">
        <v>4</v>
      </c>
      <c r="E5" s="11">
        <f t="shared" ref="E5:K5" si="0">E4-E3</f>
        <v>-52874.729999999996</v>
      </c>
      <c r="F5" s="11">
        <f t="shared" si="0"/>
        <v>-28429.11</v>
      </c>
      <c r="G5" s="11">
        <f t="shared" si="0"/>
        <v>-6127.0820000000003</v>
      </c>
      <c r="H5" s="11">
        <f t="shared" si="0"/>
        <v>-6691.81</v>
      </c>
      <c r="I5" s="11">
        <f t="shared" si="0"/>
        <v>8805.5369999999984</v>
      </c>
      <c r="J5" s="11">
        <f>J4-J3</f>
        <v>-17120.856</v>
      </c>
      <c r="K5" s="11">
        <f t="shared" si="0"/>
        <v>-9081.5850000000009</v>
      </c>
      <c r="L5" s="11">
        <f t="shared" ref="L5:Q5" si="1">L4-L3</f>
        <v>-31970.394</v>
      </c>
      <c r="M5" s="11">
        <f t="shared" si="1"/>
        <v>-20586.776000000002</v>
      </c>
      <c r="N5" s="11">
        <f t="shared" si="1"/>
        <v>18774.569000000003</v>
      </c>
      <c r="O5" s="11">
        <f t="shared" si="1"/>
        <v>-33499.021000000001</v>
      </c>
      <c r="P5" s="11">
        <f t="shared" si="1"/>
        <v>-57051.698000000004</v>
      </c>
      <c r="Q5" s="11">
        <f t="shared" si="1"/>
        <v>-5332.1530000000021</v>
      </c>
      <c r="R5"/>
      <c r="S5"/>
      <c r="T5"/>
      <c r="U5"/>
      <c r="V5" s="82"/>
      <c r="W5" s="82"/>
    </row>
    <row r="6" spans="2:24" ht="15" customHeight="1" x14ac:dyDescent="0.2">
      <c r="B6" s="83"/>
      <c r="C6" s="85" t="s">
        <v>5</v>
      </c>
      <c r="D6" s="54" t="s">
        <v>2</v>
      </c>
      <c r="E6" s="8">
        <v>10498.28</v>
      </c>
      <c r="F6" s="8">
        <v>5973.4369999999999</v>
      </c>
      <c r="G6" s="8">
        <v>2036.713</v>
      </c>
      <c r="H6" s="8">
        <v>2971.6559999999999</v>
      </c>
      <c r="I6" s="8">
        <v>2909.1660000000002</v>
      </c>
      <c r="J6" s="8">
        <v>4990.37</v>
      </c>
      <c r="K6" s="8">
        <v>4383.9920000000002</v>
      </c>
      <c r="L6" s="8">
        <v>10683.236999999999</v>
      </c>
      <c r="M6" s="8">
        <v>8587.3459999999995</v>
      </c>
      <c r="N6" s="8">
        <v>6762.2749999999996</v>
      </c>
      <c r="O6" s="8">
        <v>15140.849</v>
      </c>
      <c r="P6" s="8">
        <v>24737.657999999999</v>
      </c>
      <c r="Q6" s="8">
        <v>9549.3970000000008</v>
      </c>
      <c r="R6"/>
      <c r="S6"/>
      <c r="T6"/>
      <c r="U6"/>
      <c r="V6" s="82"/>
      <c r="W6" s="82"/>
      <c r="X6" s="82"/>
    </row>
    <row r="7" spans="2:24" ht="15" customHeight="1" x14ac:dyDescent="0.2">
      <c r="B7" s="83"/>
      <c r="C7" s="85"/>
      <c r="D7" s="9" t="s">
        <v>3</v>
      </c>
      <c r="E7" s="8">
        <v>31.038</v>
      </c>
      <c r="F7" s="8">
        <v>66.525000000000006</v>
      </c>
      <c r="G7" s="8">
        <v>37.351999999999997</v>
      </c>
      <c r="H7" s="8">
        <v>383.79700000000003</v>
      </c>
      <c r="I7" s="8">
        <v>5612.9390000000003</v>
      </c>
      <c r="J7" s="8">
        <v>10.285</v>
      </c>
      <c r="K7" s="8">
        <v>672.04899999999998</v>
      </c>
      <c r="L7" s="8">
        <v>24.524000000000001</v>
      </c>
      <c r="M7" s="8">
        <v>1559.086</v>
      </c>
      <c r="N7" s="8">
        <v>12853.993</v>
      </c>
      <c r="O7" s="8">
        <v>5347.7110000000002</v>
      </c>
      <c r="P7" s="8">
        <v>6378.7939999999999</v>
      </c>
      <c r="Q7" s="8">
        <v>4642.4709999999995</v>
      </c>
      <c r="R7"/>
      <c r="S7" s="19"/>
      <c r="T7" s="19"/>
      <c r="U7"/>
      <c r="V7" s="82"/>
      <c r="W7" s="82"/>
      <c r="X7" s="82"/>
    </row>
    <row r="8" spans="2:24" ht="15" customHeight="1" x14ac:dyDescent="0.2">
      <c r="B8" s="84"/>
      <c r="C8" s="86"/>
      <c r="D8" s="55" t="s">
        <v>4</v>
      </c>
      <c r="E8" s="56">
        <f t="shared" ref="E8:K8" si="2">E7-E6</f>
        <v>-10467.242</v>
      </c>
      <c r="F8" s="56">
        <f t="shared" si="2"/>
        <v>-5906.9120000000003</v>
      </c>
      <c r="G8" s="56">
        <f t="shared" si="2"/>
        <v>-1999.3609999999999</v>
      </c>
      <c r="H8" s="56">
        <f t="shared" si="2"/>
        <v>-2587.8589999999999</v>
      </c>
      <c r="I8" s="56">
        <f t="shared" si="2"/>
        <v>2703.7730000000001</v>
      </c>
      <c r="J8" s="56">
        <f>J7-J6</f>
        <v>-4980.085</v>
      </c>
      <c r="K8" s="56">
        <f t="shared" si="2"/>
        <v>-3711.9430000000002</v>
      </c>
      <c r="L8" s="56">
        <f t="shared" ref="L8:Q8" si="3">L7-L6</f>
        <v>-10658.713</v>
      </c>
      <c r="M8" s="56">
        <f t="shared" si="3"/>
        <v>-7028.2599999999993</v>
      </c>
      <c r="N8" s="56">
        <f t="shared" si="3"/>
        <v>6091.7180000000008</v>
      </c>
      <c r="O8" s="56">
        <f t="shared" si="3"/>
        <v>-9793.137999999999</v>
      </c>
      <c r="P8" s="56">
        <f t="shared" si="3"/>
        <v>-18358.864000000001</v>
      </c>
      <c r="Q8" s="56">
        <f t="shared" si="3"/>
        <v>-4906.9260000000013</v>
      </c>
      <c r="R8"/>
      <c r="S8"/>
      <c r="T8"/>
      <c r="U8"/>
      <c r="V8" s="82"/>
      <c r="W8" s="82"/>
      <c r="X8" s="82"/>
    </row>
    <row r="9" spans="2:24" ht="8.1" customHeight="1" x14ac:dyDescent="0.2">
      <c r="V9" s="82"/>
      <c r="W9" s="82"/>
      <c r="X9" s="82"/>
    </row>
    <row r="10" spans="2:24" ht="15" customHeight="1" x14ac:dyDescent="0.2">
      <c r="B10" s="47" t="s">
        <v>18</v>
      </c>
      <c r="C10" s="48"/>
      <c r="D10" s="31" t="s">
        <v>6</v>
      </c>
      <c r="E10" s="77">
        <f t="shared" ref="E10:L10" si="4">E6/E3</f>
        <v>0.19791918917510076</v>
      </c>
      <c r="F10" s="77">
        <f t="shared" si="4"/>
        <v>0.20808489130998581</v>
      </c>
      <c r="G10" s="77">
        <f t="shared" si="4"/>
        <v>0.33016950603280532</v>
      </c>
      <c r="H10" s="77">
        <f t="shared" si="4"/>
        <v>0.37391238918165864</v>
      </c>
      <c r="I10" s="77">
        <f t="shared" si="4"/>
        <v>0.36792829740872607</v>
      </c>
      <c r="J10" s="77">
        <f t="shared" si="4"/>
        <v>0.29124786840167494</v>
      </c>
      <c r="K10" s="77">
        <f t="shared" si="4"/>
        <v>0.39164350584826485</v>
      </c>
      <c r="L10" s="77">
        <f t="shared" si="4"/>
        <v>0.33381731551963917</v>
      </c>
      <c r="M10" s="77">
        <f t="shared" ref="M10:N10" si="5">M6/M3</f>
        <v>0.33390099789099092</v>
      </c>
      <c r="N10" s="77">
        <f t="shared" si="5"/>
        <v>0.35625477766064662</v>
      </c>
      <c r="O10" s="77">
        <f t="shared" ref="O10:P10" si="6">O6/O3</f>
        <v>0.31344770952338619</v>
      </c>
      <c r="P10" s="77">
        <f t="shared" si="6"/>
        <v>0.29064740401330186</v>
      </c>
      <c r="Q10" s="77">
        <f t="shared" ref="Q10" si="7">Q6/Q3</f>
        <v>0.45887067439027612</v>
      </c>
      <c r="R10"/>
      <c r="S10"/>
      <c r="T10"/>
      <c r="U10"/>
      <c r="V10" s="82"/>
      <c r="W10" s="82"/>
      <c r="X10" s="82"/>
    </row>
    <row r="11" spans="2:24" ht="15" customHeight="1" x14ac:dyDescent="0.2">
      <c r="B11" s="49" t="s">
        <v>7</v>
      </c>
      <c r="C11" s="50"/>
      <c r="D11" s="32" t="s">
        <v>6</v>
      </c>
      <c r="E11" s="78">
        <f t="shared" ref="E11:L11" si="8">E7/E4</f>
        <v>0.18416352686385618</v>
      </c>
      <c r="F11" s="78">
        <f t="shared" si="8"/>
        <v>0.23962524448798905</v>
      </c>
      <c r="G11" s="78">
        <f t="shared" si="8"/>
        <v>0.89773355444997227</v>
      </c>
      <c r="H11" s="78">
        <f t="shared" si="8"/>
        <v>0.305654574182738</v>
      </c>
      <c r="I11" s="78">
        <f t="shared" si="8"/>
        <v>0.33585435263115698</v>
      </c>
      <c r="J11" s="78">
        <f t="shared" si="8"/>
        <v>0.75697357768455142</v>
      </c>
      <c r="K11" s="78">
        <f t="shared" si="8"/>
        <v>0.31816765834314908</v>
      </c>
      <c r="L11" s="78">
        <f t="shared" si="8"/>
        <v>0.74654490106544902</v>
      </c>
      <c r="M11" s="78">
        <f t="shared" ref="M11:N11" si="9">M7/M4</f>
        <v>0.3038286929422091</v>
      </c>
      <c r="N11" s="78">
        <f t="shared" si="9"/>
        <v>0.34044776135610688</v>
      </c>
      <c r="O11" s="78">
        <f t="shared" ref="O11:P11" si="10">O7/O4</f>
        <v>0.36120479250371745</v>
      </c>
      <c r="P11" s="78">
        <f t="shared" si="10"/>
        <v>0.2273223731354794</v>
      </c>
      <c r="Q11" s="78">
        <f t="shared" ref="Q11" si="11">Q7/Q4</f>
        <v>0.29993034853448625</v>
      </c>
      <c r="R11"/>
      <c r="S11"/>
      <c r="T11"/>
      <c r="U11"/>
      <c r="V11" s="82"/>
      <c r="W11" s="82"/>
      <c r="X11" s="82"/>
    </row>
    <row r="12" spans="2:24" ht="12" customHeight="1" x14ac:dyDescent="0.2">
      <c r="B12"/>
      <c r="C1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/>
      <c r="S12" s="19"/>
      <c r="T12" s="19"/>
      <c r="U12"/>
      <c r="V12" s="82"/>
      <c r="W12" s="82"/>
      <c r="X12" s="82"/>
    </row>
    <row r="13" spans="2:24" ht="15" customHeight="1" x14ac:dyDescent="0.2">
      <c r="B13" s="87" t="s">
        <v>56</v>
      </c>
      <c r="C13" s="90" t="s">
        <v>44</v>
      </c>
      <c r="D13" s="66" t="s">
        <v>2</v>
      </c>
      <c r="E13" s="67">
        <v>87217.904999999999</v>
      </c>
      <c r="F13" s="67">
        <v>48267.447999999997</v>
      </c>
      <c r="G13" s="67">
        <v>75632.721999999994</v>
      </c>
      <c r="H13" s="67">
        <v>109760.599</v>
      </c>
      <c r="I13" s="67">
        <v>86689.304999999993</v>
      </c>
      <c r="J13" s="67">
        <v>82129.778000000006</v>
      </c>
      <c r="K13" s="67">
        <v>94191.7</v>
      </c>
      <c r="L13" s="67">
        <v>60761.093999999997</v>
      </c>
      <c r="M13" s="67">
        <v>59715.766000000003</v>
      </c>
      <c r="N13" s="67">
        <v>65145.434000000001</v>
      </c>
      <c r="O13" s="67">
        <v>75133.274999999994</v>
      </c>
      <c r="P13" s="67">
        <v>72782.035000000003</v>
      </c>
      <c r="Q13" s="67">
        <v>80792.843999999997</v>
      </c>
      <c r="R13"/>
      <c r="S13"/>
      <c r="T13"/>
      <c r="U13"/>
      <c r="V13" s="82"/>
      <c r="W13" s="82"/>
      <c r="X13" s="82"/>
    </row>
    <row r="14" spans="2:24" ht="15" customHeight="1" x14ac:dyDescent="0.2">
      <c r="B14" s="88"/>
      <c r="C14" s="91"/>
      <c r="D14" s="9" t="s">
        <v>3</v>
      </c>
      <c r="E14" s="8">
        <v>430.06</v>
      </c>
      <c r="F14" s="8">
        <v>709.64599999999996</v>
      </c>
      <c r="G14" s="8">
        <v>376.64499999999998</v>
      </c>
      <c r="H14" s="8">
        <v>367.57100000000003</v>
      </c>
      <c r="I14" s="8">
        <v>91.233000000000004</v>
      </c>
      <c r="J14" s="8">
        <v>341.62299999999999</v>
      </c>
      <c r="K14" s="8">
        <v>67.224000000000004</v>
      </c>
      <c r="L14" s="8">
        <v>203.01900000000001</v>
      </c>
      <c r="M14" s="8">
        <v>170.08099999999999</v>
      </c>
      <c r="N14" s="8">
        <v>163.489</v>
      </c>
      <c r="O14" s="8">
        <v>2771.096</v>
      </c>
      <c r="P14" s="8">
        <v>5746.2380000000003</v>
      </c>
      <c r="Q14" s="8">
        <v>1543.15</v>
      </c>
      <c r="V14" s="82"/>
      <c r="W14" s="82"/>
      <c r="X14" s="82"/>
    </row>
    <row r="15" spans="2:24" ht="15" customHeight="1" x14ac:dyDescent="0.2">
      <c r="B15" s="88"/>
      <c r="C15" s="92"/>
      <c r="D15" s="10" t="s">
        <v>4</v>
      </c>
      <c r="E15" s="11">
        <f t="shared" ref="E15:K15" si="12">E14-E13</f>
        <v>-86787.845000000001</v>
      </c>
      <c r="F15" s="11">
        <f t="shared" si="12"/>
        <v>-47557.801999999996</v>
      </c>
      <c r="G15" s="11">
        <f t="shared" si="12"/>
        <v>-75256.07699999999</v>
      </c>
      <c r="H15" s="11">
        <f t="shared" si="12"/>
        <v>-109393.02800000001</v>
      </c>
      <c r="I15" s="11">
        <f t="shared" si="12"/>
        <v>-86598.072</v>
      </c>
      <c r="J15" s="11">
        <f>J14-J13</f>
        <v>-81788.154999999999</v>
      </c>
      <c r="K15" s="11">
        <f t="shared" si="12"/>
        <v>-94124.475999999995</v>
      </c>
      <c r="L15" s="11">
        <f t="shared" ref="L15:Q15" si="13">L14-L13</f>
        <v>-60558.074999999997</v>
      </c>
      <c r="M15" s="11">
        <f t="shared" si="13"/>
        <v>-59545.685000000005</v>
      </c>
      <c r="N15" s="11">
        <f t="shared" si="13"/>
        <v>-64981.945</v>
      </c>
      <c r="O15" s="11">
        <f t="shared" si="13"/>
        <v>-72362.178999999989</v>
      </c>
      <c r="P15" s="11">
        <f t="shared" si="13"/>
        <v>-67035.797000000006</v>
      </c>
      <c r="Q15" s="11">
        <f t="shared" si="13"/>
        <v>-79249.694000000003</v>
      </c>
      <c r="R15"/>
      <c r="S15"/>
      <c r="T15"/>
      <c r="U15"/>
      <c r="V15" s="82"/>
      <c r="W15" s="82"/>
      <c r="X15" s="82"/>
    </row>
    <row r="16" spans="2:24" ht="15" customHeight="1" x14ac:dyDescent="0.2">
      <c r="B16" s="88"/>
      <c r="C16" s="90" t="s">
        <v>5</v>
      </c>
      <c r="D16" s="54" t="s">
        <v>2</v>
      </c>
      <c r="E16" s="8">
        <v>24901.260999999999</v>
      </c>
      <c r="F16" s="8">
        <v>14153.239</v>
      </c>
      <c r="G16" s="8">
        <v>22011.661</v>
      </c>
      <c r="H16" s="8">
        <v>47587.258999999998</v>
      </c>
      <c r="I16" s="8">
        <v>34898.417000000001</v>
      </c>
      <c r="J16" s="8">
        <v>33240.345000000001</v>
      </c>
      <c r="K16" s="8">
        <v>38673.154000000002</v>
      </c>
      <c r="L16" s="8">
        <v>25547.569</v>
      </c>
      <c r="M16" s="8">
        <v>27425.35</v>
      </c>
      <c r="N16" s="8">
        <v>28131.433000000001</v>
      </c>
      <c r="O16" s="8">
        <v>30602.33</v>
      </c>
      <c r="P16" s="8">
        <v>25662.460999999999</v>
      </c>
      <c r="Q16" s="8">
        <v>30579.883000000002</v>
      </c>
      <c r="R16"/>
      <c r="S16"/>
      <c r="T16"/>
      <c r="U16"/>
      <c r="V16" s="82"/>
      <c r="W16" s="82"/>
      <c r="X16" s="82"/>
    </row>
    <row r="17" spans="2:24" ht="15" customHeight="1" x14ac:dyDescent="0.2">
      <c r="B17" s="88"/>
      <c r="C17" s="91"/>
      <c r="D17" s="9" t="s">
        <v>3</v>
      </c>
      <c r="E17" s="8">
        <v>234.24799999999999</v>
      </c>
      <c r="F17" s="8">
        <v>401.512</v>
      </c>
      <c r="G17" s="8">
        <v>218.63300000000001</v>
      </c>
      <c r="H17" s="8">
        <v>210.06200000000001</v>
      </c>
      <c r="I17" s="8">
        <v>80.491</v>
      </c>
      <c r="J17" s="8">
        <v>197.30799999999999</v>
      </c>
      <c r="K17" s="8">
        <v>56.673000000000002</v>
      </c>
      <c r="L17" s="8">
        <v>148.26499999999999</v>
      </c>
      <c r="M17" s="8">
        <v>164.399</v>
      </c>
      <c r="N17" s="8">
        <v>160.88200000000001</v>
      </c>
      <c r="O17" s="8">
        <v>1342.3989999999999</v>
      </c>
      <c r="P17" s="8">
        <v>2673.924</v>
      </c>
      <c r="Q17" s="8">
        <v>870.55499999999995</v>
      </c>
      <c r="R17"/>
      <c r="S17"/>
      <c r="T17"/>
      <c r="U17"/>
      <c r="V17" s="82"/>
      <c r="W17" s="82"/>
      <c r="X17" s="82"/>
    </row>
    <row r="18" spans="2:24" ht="15" customHeight="1" x14ac:dyDescent="0.2">
      <c r="B18" s="89"/>
      <c r="C18" s="86"/>
      <c r="D18" s="55" t="s">
        <v>4</v>
      </c>
      <c r="E18" s="56">
        <f t="shared" ref="E18:K18" si="14">E17-E16</f>
        <v>-24667.012999999999</v>
      </c>
      <c r="F18" s="56">
        <f t="shared" si="14"/>
        <v>-13751.726999999999</v>
      </c>
      <c r="G18" s="56">
        <f t="shared" si="14"/>
        <v>-21793.027999999998</v>
      </c>
      <c r="H18" s="56">
        <f t="shared" si="14"/>
        <v>-47377.197</v>
      </c>
      <c r="I18" s="56">
        <f t="shared" si="14"/>
        <v>-34817.925999999999</v>
      </c>
      <c r="J18" s="56">
        <f>J17-J16</f>
        <v>-33043.037000000004</v>
      </c>
      <c r="K18" s="56">
        <f t="shared" si="14"/>
        <v>-38616.481</v>
      </c>
      <c r="L18" s="56">
        <f t="shared" ref="L18:Q18" si="15">L17-L16</f>
        <v>-25399.304</v>
      </c>
      <c r="M18" s="56">
        <f t="shared" si="15"/>
        <v>-27260.950999999997</v>
      </c>
      <c r="N18" s="56">
        <f t="shared" si="15"/>
        <v>-27970.550999999999</v>
      </c>
      <c r="O18" s="56">
        <f t="shared" si="15"/>
        <v>-29259.931</v>
      </c>
      <c r="P18" s="56">
        <f t="shared" si="15"/>
        <v>-22988.537</v>
      </c>
      <c r="Q18" s="56">
        <f t="shared" si="15"/>
        <v>-29709.328000000001</v>
      </c>
      <c r="R18"/>
      <c r="S18"/>
      <c r="T18"/>
      <c r="U18"/>
      <c r="V18" s="82"/>
      <c r="W18" s="82"/>
      <c r="X18" s="82"/>
    </row>
    <row r="19" spans="2:24" ht="8.1" customHeight="1" x14ac:dyDescent="0.2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V19" s="82"/>
      <c r="W19" s="82"/>
      <c r="X19" s="82"/>
    </row>
    <row r="20" spans="2:24" ht="15" customHeight="1" x14ac:dyDescent="0.2">
      <c r="B20" s="47" t="s">
        <v>18</v>
      </c>
      <c r="C20" s="48"/>
      <c r="D20" s="31" t="s">
        <v>6</v>
      </c>
      <c r="E20" s="77">
        <f t="shared" ref="E20:K21" si="16">E16/E13</f>
        <v>0.28550629598360566</v>
      </c>
      <c r="F20" s="77">
        <f t="shared" si="16"/>
        <v>0.29322534309251236</v>
      </c>
      <c r="G20" s="77">
        <f t="shared" si="16"/>
        <v>0.29103356877728137</v>
      </c>
      <c r="H20" s="77">
        <f t="shared" si="16"/>
        <v>0.43355502278190006</v>
      </c>
      <c r="I20" s="77">
        <f t="shared" si="16"/>
        <v>0.40256888666946866</v>
      </c>
      <c r="J20" s="77">
        <f>J16/J13</f>
        <v>0.40472951235786853</v>
      </c>
      <c r="K20" s="77">
        <f t="shared" si="16"/>
        <v>0.41057921239344869</v>
      </c>
      <c r="L20" s="77">
        <f t="shared" ref="L20:N21" si="17">L16/L13</f>
        <v>0.42045933208510039</v>
      </c>
      <c r="M20" s="77">
        <f t="shared" si="17"/>
        <v>0.45926481123929647</v>
      </c>
      <c r="N20" s="77">
        <f t="shared" si="17"/>
        <v>0.43182509153289239</v>
      </c>
      <c r="O20" s="77">
        <f t="shared" ref="O20:P20" si="18">O16/O13</f>
        <v>0.40730728162721513</v>
      </c>
      <c r="P20" s="77">
        <f t="shared" si="18"/>
        <v>0.3525933425741668</v>
      </c>
      <c r="Q20" s="77">
        <f t="shared" ref="Q20" si="19">Q16/Q13</f>
        <v>0.37849741989525709</v>
      </c>
      <c r="R20"/>
      <c r="S20"/>
      <c r="T20"/>
      <c r="U20"/>
      <c r="V20" s="82"/>
      <c r="W20" s="82"/>
      <c r="X20" s="82"/>
    </row>
    <row r="21" spans="2:24" ht="15" customHeight="1" x14ac:dyDescent="0.2">
      <c r="B21" s="49" t="s">
        <v>7</v>
      </c>
      <c r="C21" s="50"/>
      <c r="D21" s="32" t="s">
        <v>6</v>
      </c>
      <c r="E21" s="78">
        <f t="shared" si="16"/>
        <v>0.54468678789006186</v>
      </c>
      <c r="F21" s="78">
        <f t="shared" si="16"/>
        <v>0.56579195824396955</v>
      </c>
      <c r="G21" s="78">
        <f t="shared" si="16"/>
        <v>0.58047498307424772</v>
      </c>
      <c r="H21" s="78">
        <f t="shared" si="16"/>
        <v>0.57148686920350078</v>
      </c>
      <c r="I21" s="78">
        <f t="shared" si="16"/>
        <v>0.88225751646882156</v>
      </c>
      <c r="J21" s="78">
        <f>J17/J14</f>
        <v>0.57756064433600784</v>
      </c>
      <c r="K21" s="78">
        <f t="shared" si="16"/>
        <v>0.84304712602641907</v>
      </c>
      <c r="L21" s="78">
        <f t="shared" si="17"/>
        <v>0.73030110482270127</v>
      </c>
      <c r="M21" s="78">
        <f t="shared" si="17"/>
        <v>0.96659238833261807</v>
      </c>
      <c r="N21" s="78">
        <f t="shared" si="17"/>
        <v>0.98405397305017461</v>
      </c>
      <c r="O21" s="78">
        <f t="shared" ref="O21:P21" si="20">O17/O14</f>
        <v>0.484428904664436</v>
      </c>
      <c r="P21" s="78">
        <f t="shared" si="20"/>
        <v>0.46533471116232916</v>
      </c>
      <c r="Q21" s="78">
        <f t="shared" ref="Q21" si="21">Q17/Q14</f>
        <v>0.56414152869131318</v>
      </c>
      <c r="R21"/>
      <c r="S21"/>
      <c r="T21"/>
      <c r="U21"/>
      <c r="V21" s="82"/>
      <c r="W21" s="82"/>
      <c r="X21" s="82"/>
    </row>
    <row r="22" spans="2:24" ht="12" customHeight="1" x14ac:dyDescent="0.2">
      <c r="B22" s="62"/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/>
      <c r="S22"/>
      <c r="T22"/>
      <c r="U22"/>
      <c r="V22" s="82"/>
      <c r="W22" s="82"/>
    </row>
    <row r="23" spans="2:24" ht="15" customHeight="1" x14ac:dyDescent="0.2">
      <c r="B23" s="93" t="s">
        <v>28</v>
      </c>
      <c r="C23" s="90" t="s">
        <v>44</v>
      </c>
      <c r="D23" s="66" t="s">
        <v>2</v>
      </c>
      <c r="E23" s="67">
        <v>16034.366</v>
      </c>
      <c r="F23" s="67">
        <v>13209.413</v>
      </c>
      <c r="G23" s="67">
        <v>16408.421999999999</v>
      </c>
      <c r="H23" s="67">
        <v>18520.485000000001</v>
      </c>
      <c r="I23" s="67">
        <v>12993.763000000001</v>
      </c>
      <c r="J23" s="67">
        <v>13754.895</v>
      </c>
      <c r="K23" s="67">
        <v>14194.2</v>
      </c>
      <c r="L23" s="67">
        <v>14772.234</v>
      </c>
      <c r="M23" s="67">
        <v>21118.165000000001</v>
      </c>
      <c r="N23" s="67">
        <v>25783.456999999999</v>
      </c>
      <c r="O23" s="67">
        <v>37756.822999999997</v>
      </c>
      <c r="P23" s="67">
        <v>22102.165000000001</v>
      </c>
      <c r="Q23" s="67">
        <v>20737.108</v>
      </c>
      <c r="R23"/>
      <c r="S23"/>
      <c r="T23"/>
      <c r="U23"/>
      <c r="V23" s="82"/>
      <c r="W23" s="82"/>
    </row>
    <row r="24" spans="2:24" ht="15" customHeight="1" x14ac:dyDescent="0.2">
      <c r="B24" s="83"/>
      <c r="C24" s="91"/>
      <c r="D24" s="9" t="s">
        <v>3</v>
      </c>
      <c r="E24" s="8">
        <v>2715.1129999999998</v>
      </c>
      <c r="F24" s="8">
        <v>2342.7919999999999</v>
      </c>
      <c r="G24" s="8">
        <v>3103.7190000000001</v>
      </c>
      <c r="H24" s="8">
        <v>2979.2919999999999</v>
      </c>
      <c r="I24" s="8">
        <v>4855.4759999999997</v>
      </c>
      <c r="J24" s="8">
        <v>8374.3629999999994</v>
      </c>
      <c r="K24" s="8">
        <v>8105.1710000000003</v>
      </c>
      <c r="L24" s="8">
        <v>8092.0889999999999</v>
      </c>
      <c r="M24" s="8">
        <v>12944.531000000001</v>
      </c>
      <c r="N24" s="8">
        <v>21024.451000000001</v>
      </c>
      <c r="O24" s="8">
        <v>28719.894</v>
      </c>
      <c r="P24" s="8">
        <v>40055.561000000002</v>
      </c>
      <c r="Q24" s="8">
        <v>45977.923000000003</v>
      </c>
      <c r="R24"/>
      <c r="S24"/>
      <c r="T24"/>
      <c r="U24"/>
      <c r="V24" s="82"/>
      <c r="W24" s="82"/>
    </row>
    <row r="25" spans="2:24" ht="15" customHeight="1" x14ac:dyDescent="0.2">
      <c r="B25" s="83"/>
      <c r="C25" s="92"/>
      <c r="D25" s="10" t="s">
        <v>4</v>
      </c>
      <c r="E25" s="11">
        <f t="shared" ref="E25:I25" si="22">E24-E23</f>
        <v>-13319.253000000001</v>
      </c>
      <c r="F25" s="11">
        <f t="shared" si="22"/>
        <v>-10866.621000000001</v>
      </c>
      <c r="G25" s="11">
        <f t="shared" si="22"/>
        <v>-13304.702999999998</v>
      </c>
      <c r="H25" s="11">
        <f t="shared" si="22"/>
        <v>-15541.193000000001</v>
      </c>
      <c r="I25" s="11">
        <f t="shared" si="22"/>
        <v>-8138.2870000000012</v>
      </c>
      <c r="J25" s="11">
        <f t="shared" ref="J25:O25" si="23">J24-J23</f>
        <v>-5380.5320000000011</v>
      </c>
      <c r="K25" s="11">
        <f t="shared" si="23"/>
        <v>-6089.0290000000005</v>
      </c>
      <c r="L25" s="11">
        <f t="shared" si="23"/>
        <v>-6680.1450000000004</v>
      </c>
      <c r="M25" s="11">
        <f t="shared" si="23"/>
        <v>-8173.634</v>
      </c>
      <c r="N25" s="11">
        <f t="shared" si="23"/>
        <v>-4759.0059999999976</v>
      </c>
      <c r="O25" s="11">
        <f t="shared" si="23"/>
        <v>-9036.9289999999964</v>
      </c>
      <c r="P25" s="11">
        <f t="shared" ref="P25:Q25" si="24">P24-P23</f>
        <v>17953.396000000001</v>
      </c>
      <c r="Q25" s="11">
        <f t="shared" si="24"/>
        <v>25240.815000000002</v>
      </c>
      <c r="R25"/>
      <c r="S25"/>
      <c r="T25"/>
      <c r="U25"/>
      <c r="V25" s="82"/>
      <c r="W25" s="82"/>
    </row>
    <row r="26" spans="2:24" ht="15" customHeight="1" x14ac:dyDescent="0.2">
      <c r="B26" s="83"/>
      <c r="C26" s="85" t="s">
        <v>5</v>
      </c>
      <c r="D26" s="54" t="s">
        <v>2</v>
      </c>
      <c r="E26" s="8">
        <v>6734.7870000000003</v>
      </c>
      <c r="F26" s="8">
        <v>6535.6710000000003</v>
      </c>
      <c r="G26" s="8">
        <v>8150.2539999999999</v>
      </c>
      <c r="H26" s="8">
        <v>11380.093999999999</v>
      </c>
      <c r="I26" s="8">
        <v>9271.7469999999994</v>
      </c>
      <c r="J26" s="8">
        <v>9292.4639999999999</v>
      </c>
      <c r="K26" s="8">
        <v>9248.7980000000007</v>
      </c>
      <c r="L26" s="8">
        <v>9440.741</v>
      </c>
      <c r="M26" s="8">
        <v>12097.942999999999</v>
      </c>
      <c r="N26" s="8">
        <v>14952.064</v>
      </c>
      <c r="O26" s="8">
        <v>20467.498</v>
      </c>
      <c r="P26" s="8">
        <v>13950.933000000001</v>
      </c>
      <c r="Q26" s="8">
        <v>12994.300999999999</v>
      </c>
      <c r="R26"/>
      <c r="S26"/>
      <c r="T26"/>
      <c r="U26"/>
      <c r="V26" s="82"/>
      <c r="W26" s="82"/>
    </row>
    <row r="27" spans="2:24" ht="15" customHeight="1" x14ac:dyDescent="0.2">
      <c r="B27" s="83"/>
      <c r="C27" s="85"/>
      <c r="D27" s="9" t="s">
        <v>3</v>
      </c>
      <c r="E27" s="8">
        <v>1307.3440000000001</v>
      </c>
      <c r="F27" s="8">
        <v>1328.57</v>
      </c>
      <c r="G27" s="8">
        <v>2136.3290000000002</v>
      </c>
      <c r="H27" s="8">
        <v>2808.12</v>
      </c>
      <c r="I27" s="8">
        <v>3478.511</v>
      </c>
      <c r="J27" s="8">
        <v>5497.8549999999996</v>
      </c>
      <c r="K27" s="8">
        <v>5783.6570000000002</v>
      </c>
      <c r="L27" s="8">
        <v>6178.3940000000002</v>
      </c>
      <c r="M27" s="8">
        <v>8832.5490000000009</v>
      </c>
      <c r="N27" s="8">
        <v>13690.233</v>
      </c>
      <c r="O27" s="8">
        <v>19189.376</v>
      </c>
      <c r="P27" s="8">
        <v>24761.231</v>
      </c>
      <c r="Q27" s="8">
        <v>27669.753000000001</v>
      </c>
      <c r="V27" s="82"/>
      <c r="W27" s="82"/>
    </row>
    <row r="28" spans="2:24" ht="15" customHeight="1" x14ac:dyDescent="0.2">
      <c r="B28" s="84"/>
      <c r="C28" s="86"/>
      <c r="D28" s="55" t="s">
        <v>4</v>
      </c>
      <c r="E28" s="56">
        <f t="shared" ref="E28:I28" si="25">E27-E26</f>
        <v>-5427.4430000000002</v>
      </c>
      <c r="F28" s="56">
        <f t="shared" si="25"/>
        <v>-5207.1010000000006</v>
      </c>
      <c r="G28" s="56">
        <f t="shared" si="25"/>
        <v>-6013.9249999999993</v>
      </c>
      <c r="H28" s="56">
        <f t="shared" si="25"/>
        <v>-8571.9739999999983</v>
      </c>
      <c r="I28" s="56">
        <f t="shared" si="25"/>
        <v>-5793.235999999999</v>
      </c>
      <c r="J28" s="56">
        <f t="shared" ref="J28:O28" si="26">J27-J26</f>
        <v>-3794.6090000000004</v>
      </c>
      <c r="K28" s="56">
        <f t="shared" si="26"/>
        <v>-3465.1410000000005</v>
      </c>
      <c r="L28" s="56">
        <f t="shared" si="26"/>
        <v>-3262.3469999999998</v>
      </c>
      <c r="M28" s="56">
        <f t="shared" si="26"/>
        <v>-3265.3939999999984</v>
      </c>
      <c r="N28" s="56">
        <f t="shared" si="26"/>
        <v>-1261.8310000000001</v>
      </c>
      <c r="O28" s="56">
        <f t="shared" si="26"/>
        <v>-1278.1219999999994</v>
      </c>
      <c r="P28" s="56">
        <f t="shared" ref="P28:Q28" si="27">P27-P26</f>
        <v>10810.297999999999</v>
      </c>
      <c r="Q28" s="56">
        <f t="shared" si="27"/>
        <v>14675.452000000001</v>
      </c>
    </row>
    <row r="29" spans="2:24" ht="8.1" customHeight="1" x14ac:dyDescent="0.2"/>
    <row r="30" spans="2:24" ht="15" customHeight="1" x14ac:dyDescent="0.2">
      <c r="B30" s="47" t="s">
        <v>18</v>
      </c>
      <c r="C30" s="48"/>
      <c r="D30" s="31" t="s">
        <v>6</v>
      </c>
      <c r="E30" s="77">
        <f t="shared" ref="E30:L30" si="28">E26/E23</f>
        <v>0.42002203267656485</v>
      </c>
      <c r="F30" s="77">
        <f t="shared" si="28"/>
        <v>0.49477376473882678</v>
      </c>
      <c r="G30" s="77">
        <f t="shared" si="28"/>
        <v>0.4967116277238604</v>
      </c>
      <c r="H30" s="77">
        <f t="shared" si="28"/>
        <v>0.61445982651102271</v>
      </c>
      <c r="I30" s="77">
        <f t="shared" si="28"/>
        <v>0.71355364877749416</v>
      </c>
      <c r="J30" s="77">
        <f t="shared" si="28"/>
        <v>0.67557505891538971</v>
      </c>
      <c r="K30" s="77">
        <f t="shared" si="28"/>
        <v>0.65158994518888003</v>
      </c>
      <c r="L30" s="77">
        <f t="shared" si="28"/>
        <v>0.63908688421805393</v>
      </c>
      <c r="M30" s="77">
        <f t="shared" ref="M30:N30" si="29">M26/M23</f>
        <v>0.57286904425644936</v>
      </c>
      <c r="N30" s="77">
        <f t="shared" si="29"/>
        <v>0.57990920302114646</v>
      </c>
      <c r="O30" s="77">
        <f t="shared" ref="O30:P30" si="30">O26/O23</f>
        <v>0.54208739967343123</v>
      </c>
      <c r="P30" s="77">
        <f t="shared" si="30"/>
        <v>0.63120210169456248</v>
      </c>
      <c r="Q30" s="77">
        <f t="shared" ref="Q30" si="31">Q26/Q23</f>
        <v>0.62662069368592765</v>
      </c>
    </row>
    <row r="31" spans="2:24" ht="15" customHeight="1" x14ac:dyDescent="0.2">
      <c r="B31" s="49" t="s">
        <v>7</v>
      </c>
      <c r="C31" s="50"/>
      <c r="D31" s="32" t="s">
        <v>6</v>
      </c>
      <c r="E31" s="78">
        <f t="shared" ref="E31:L31" si="32">E27/E24</f>
        <v>0.48150629458147787</v>
      </c>
      <c r="F31" s="78">
        <f t="shared" si="32"/>
        <v>0.56708832879743487</v>
      </c>
      <c r="G31" s="78">
        <f t="shared" si="32"/>
        <v>0.68831263397234099</v>
      </c>
      <c r="H31" s="78">
        <f t="shared" si="32"/>
        <v>0.94254608141800134</v>
      </c>
      <c r="I31" s="78">
        <f t="shared" si="32"/>
        <v>0.71640988442739706</v>
      </c>
      <c r="J31" s="78">
        <f t="shared" si="32"/>
        <v>0.65651023247977192</v>
      </c>
      <c r="K31" s="78">
        <f t="shared" si="32"/>
        <v>0.71357618488246577</v>
      </c>
      <c r="L31" s="78">
        <f t="shared" si="32"/>
        <v>0.76351038650217518</v>
      </c>
      <c r="M31" s="78">
        <f t="shared" ref="M31:N31" si="33">M27/M24</f>
        <v>0.68233827861357055</v>
      </c>
      <c r="N31" s="78">
        <f t="shared" si="33"/>
        <v>0.65115769253618083</v>
      </c>
      <c r="O31" s="78">
        <f t="shared" ref="O31:P31" si="34">O27/O24</f>
        <v>0.66815622648189443</v>
      </c>
      <c r="P31" s="78">
        <f t="shared" si="34"/>
        <v>0.6181721184731378</v>
      </c>
      <c r="Q31" s="78">
        <f t="shared" ref="Q31" si="35">Q27/Q24</f>
        <v>0.60180519681152189</v>
      </c>
    </row>
    <row r="32" spans="2:24" ht="12" customHeight="1" x14ac:dyDescent="0.2">
      <c r="B32" s="62"/>
      <c r="C32" s="6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ht="15" customHeight="1" x14ac:dyDescent="0.2">
      <c r="B33" s="93" t="s">
        <v>29</v>
      </c>
      <c r="C33" s="90" t="s">
        <v>44</v>
      </c>
      <c r="D33" s="66" t="s">
        <v>2</v>
      </c>
      <c r="E33" s="67">
        <v>1970.4870000000001</v>
      </c>
      <c r="F33" s="67">
        <v>1405.511</v>
      </c>
      <c r="G33" s="67">
        <v>2760.2420000000002</v>
      </c>
      <c r="H33" s="67">
        <v>1390.6120000000001</v>
      </c>
      <c r="I33" s="67">
        <v>1669.6990000000001</v>
      </c>
      <c r="J33" s="67">
        <v>1522.0719999999999</v>
      </c>
      <c r="K33" s="67">
        <v>1416.8969999999999</v>
      </c>
      <c r="L33" s="67">
        <v>4361.6400000000003</v>
      </c>
      <c r="M33" s="67">
        <v>2666.4589999999998</v>
      </c>
      <c r="N33" s="67">
        <v>1413.451</v>
      </c>
      <c r="O33" s="67">
        <v>1610.742</v>
      </c>
      <c r="P33" s="67">
        <v>2005.1130000000001</v>
      </c>
      <c r="Q33" s="67">
        <v>2157.3829999999998</v>
      </c>
    </row>
    <row r="34" spans="2:17" ht="15" customHeight="1" x14ac:dyDescent="0.2">
      <c r="B34" s="83"/>
      <c r="C34" s="91"/>
      <c r="D34" s="9" t="s">
        <v>3</v>
      </c>
      <c r="E34" s="8">
        <v>12602.254000000001</v>
      </c>
      <c r="F34" s="8">
        <v>11301.18</v>
      </c>
      <c r="G34" s="8">
        <v>14870.759</v>
      </c>
      <c r="H34" s="8">
        <v>4411.1279999999997</v>
      </c>
      <c r="I34" s="8">
        <v>13322.862999999999</v>
      </c>
      <c r="J34" s="8">
        <v>23454.862000000001</v>
      </c>
      <c r="K34" s="8">
        <v>16720.057000000001</v>
      </c>
      <c r="L34" s="8">
        <v>12685.163</v>
      </c>
      <c r="M34" s="8">
        <v>15366.588</v>
      </c>
      <c r="N34" s="8">
        <v>16450.133000000002</v>
      </c>
      <c r="O34" s="8">
        <v>14158.877</v>
      </c>
      <c r="P34" s="8">
        <v>18145.502</v>
      </c>
      <c r="Q34" s="8">
        <v>16933.392</v>
      </c>
    </row>
    <row r="35" spans="2:17" ht="15" customHeight="1" x14ac:dyDescent="0.2">
      <c r="B35" s="83"/>
      <c r="C35" s="92"/>
      <c r="D35" s="10" t="s">
        <v>4</v>
      </c>
      <c r="E35" s="11">
        <f t="shared" ref="E35:I35" si="36">E34-E33</f>
        <v>10631.767</v>
      </c>
      <c r="F35" s="11">
        <f t="shared" si="36"/>
        <v>9895.6689999999999</v>
      </c>
      <c r="G35" s="11">
        <f t="shared" si="36"/>
        <v>12110.517</v>
      </c>
      <c r="H35" s="11">
        <f t="shared" si="36"/>
        <v>3020.5159999999996</v>
      </c>
      <c r="I35" s="11">
        <f t="shared" si="36"/>
        <v>11653.163999999999</v>
      </c>
      <c r="J35" s="11">
        <f t="shared" ref="J35:O35" si="37">J34-J33</f>
        <v>21932.79</v>
      </c>
      <c r="K35" s="11">
        <f t="shared" si="37"/>
        <v>15303.16</v>
      </c>
      <c r="L35" s="11">
        <f t="shared" si="37"/>
        <v>8323.523000000001</v>
      </c>
      <c r="M35" s="11">
        <f t="shared" si="37"/>
        <v>12700.129000000001</v>
      </c>
      <c r="N35" s="11">
        <f t="shared" si="37"/>
        <v>15036.682000000001</v>
      </c>
      <c r="O35" s="11">
        <f t="shared" si="37"/>
        <v>12548.135</v>
      </c>
      <c r="P35" s="11">
        <f t="shared" ref="P35:Q35" si="38">P34-P33</f>
        <v>16140.389000000001</v>
      </c>
      <c r="Q35" s="11">
        <f t="shared" si="38"/>
        <v>14776.009</v>
      </c>
    </row>
    <row r="36" spans="2:17" ht="15" customHeight="1" x14ac:dyDescent="0.2">
      <c r="B36" s="83"/>
      <c r="C36" s="85" t="s">
        <v>5</v>
      </c>
      <c r="D36" s="54" t="s">
        <v>2</v>
      </c>
      <c r="E36" s="8">
        <v>570.41</v>
      </c>
      <c r="F36" s="8">
        <v>476.11599999999999</v>
      </c>
      <c r="G36" s="8">
        <v>790.33199999999999</v>
      </c>
      <c r="H36" s="8">
        <v>593.69299999999998</v>
      </c>
      <c r="I36" s="8">
        <v>635.22199999999998</v>
      </c>
      <c r="J36" s="8">
        <v>556.63300000000004</v>
      </c>
      <c r="K36" s="8">
        <v>485.97</v>
      </c>
      <c r="L36" s="8">
        <v>1648.2170000000001</v>
      </c>
      <c r="M36" s="8">
        <v>1028.31</v>
      </c>
      <c r="N36" s="8">
        <v>602.66300000000001</v>
      </c>
      <c r="O36" s="8">
        <v>700.51599999999996</v>
      </c>
      <c r="P36" s="8">
        <v>875.13199999999995</v>
      </c>
      <c r="Q36" s="8">
        <v>874.38800000000003</v>
      </c>
    </row>
    <row r="37" spans="2:17" ht="15" customHeight="1" x14ac:dyDescent="0.2">
      <c r="B37" s="83"/>
      <c r="C37" s="85"/>
      <c r="D37" s="9" t="s">
        <v>3</v>
      </c>
      <c r="E37" s="8">
        <v>3245.377</v>
      </c>
      <c r="F37" s="8">
        <v>2969.5889999999999</v>
      </c>
      <c r="G37" s="8">
        <v>3723.1570000000002</v>
      </c>
      <c r="H37" s="8">
        <v>1489.98</v>
      </c>
      <c r="I37" s="8">
        <v>4857.5450000000001</v>
      </c>
      <c r="J37" s="8">
        <v>7018.8609999999999</v>
      </c>
      <c r="K37" s="8">
        <v>6228.241</v>
      </c>
      <c r="L37" s="8">
        <v>4976.8909999999996</v>
      </c>
      <c r="M37" s="8">
        <v>5791.45</v>
      </c>
      <c r="N37" s="8">
        <v>6165.5609999999997</v>
      </c>
      <c r="O37" s="8">
        <v>5096.0709999999999</v>
      </c>
      <c r="P37" s="8">
        <v>6380.8549999999996</v>
      </c>
      <c r="Q37" s="8">
        <v>6019.7809999999999</v>
      </c>
    </row>
    <row r="38" spans="2:17" ht="15" customHeight="1" x14ac:dyDescent="0.2">
      <c r="B38" s="84"/>
      <c r="C38" s="86"/>
      <c r="D38" s="55" t="s">
        <v>4</v>
      </c>
      <c r="E38" s="56">
        <f t="shared" ref="E38:I38" si="39">E37-E36</f>
        <v>2674.9670000000001</v>
      </c>
      <c r="F38" s="56">
        <f t="shared" si="39"/>
        <v>2493.473</v>
      </c>
      <c r="G38" s="56">
        <f t="shared" si="39"/>
        <v>2932.8250000000003</v>
      </c>
      <c r="H38" s="56">
        <f t="shared" si="39"/>
        <v>896.28700000000003</v>
      </c>
      <c r="I38" s="56">
        <f t="shared" si="39"/>
        <v>4222.3230000000003</v>
      </c>
      <c r="J38" s="56">
        <f t="shared" ref="J38:O38" si="40">J37-J36</f>
        <v>6462.2280000000001</v>
      </c>
      <c r="K38" s="56">
        <f t="shared" si="40"/>
        <v>5742.2709999999997</v>
      </c>
      <c r="L38" s="56">
        <f t="shared" si="40"/>
        <v>3328.6739999999995</v>
      </c>
      <c r="M38" s="56">
        <f t="shared" si="40"/>
        <v>4763.1399999999994</v>
      </c>
      <c r="N38" s="56">
        <f t="shared" si="40"/>
        <v>5562.8979999999992</v>
      </c>
      <c r="O38" s="56">
        <f t="shared" si="40"/>
        <v>4395.5550000000003</v>
      </c>
      <c r="P38" s="56">
        <f t="shared" ref="P38:Q38" si="41">P37-P36</f>
        <v>5505.723</v>
      </c>
      <c r="Q38" s="56">
        <f t="shared" si="41"/>
        <v>5145.393</v>
      </c>
    </row>
    <row r="39" spans="2:17" ht="8.1" customHeight="1" x14ac:dyDescent="0.2"/>
    <row r="40" spans="2:17" ht="15" customHeight="1" x14ac:dyDescent="0.2">
      <c r="B40" s="47" t="s">
        <v>18</v>
      </c>
      <c r="C40" s="48"/>
      <c r="D40" s="31" t="s">
        <v>6</v>
      </c>
      <c r="E40" s="77">
        <f t="shared" ref="E40:L40" si="42">E36/E33</f>
        <v>0.28947666236823688</v>
      </c>
      <c r="F40" s="77">
        <f t="shared" si="42"/>
        <v>0.33874939434839002</v>
      </c>
      <c r="G40" s="77">
        <f t="shared" si="42"/>
        <v>0.28632706842371064</v>
      </c>
      <c r="H40" s="77">
        <f t="shared" si="42"/>
        <v>0.42692929444014577</v>
      </c>
      <c r="I40" s="77">
        <f t="shared" si="42"/>
        <v>0.38044102559802695</v>
      </c>
      <c r="J40" s="77">
        <f t="shared" si="42"/>
        <v>0.3657074041175451</v>
      </c>
      <c r="K40" s="77">
        <f t="shared" si="42"/>
        <v>0.34298188223985232</v>
      </c>
      <c r="L40" s="77">
        <f t="shared" si="42"/>
        <v>0.37788928017901524</v>
      </c>
      <c r="M40" s="77">
        <f t="shared" ref="M40:N40" si="43">M36/M33</f>
        <v>0.38564628220422664</v>
      </c>
      <c r="N40" s="77">
        <f t="shared" si="43"/>
        <v>0.4263770021033626</v>
      </c>
      <c r="O40" s="77">
        <f t="shared" ref="O40:P40" si="44">O36/O33</f>
        <v>0.43490267218462048</v>
      </c>
      <c r="P40" s="77">
        <f t="shared" si="44"/>
        <v>0.4364502150252878</v>
      </c>
      <c r="Q40" s="77">
        <f t="shared" ref="Q40" si="45">Q36/Q33</f>
        <v>0.40530031060780591</v>
      </c>
    </row>
    <row r="41" spans="2:17" ht="15" customHeight="1" x14ac:dyDescent="0.2">
      <c r="B41" s="49" t="s">
        <v>7</v>
      </c>
      <c r="C41" s="50"/>
      <c r="D41" s="32" t="s">
        <v>6</v>
      </c>
      <c r="E41" s="78">
        <f t="shared" ref="E41:L41" si="46">E37/E34</f>
        <v>0.25752353507555076</v>
      </c>
      <c r="F41" s="78">
        <f t="shared" si="46"/>
        <v>0.26276804723046621</v>
      </c>
      <c r="G41" s="78">
        <f t="shared" si="46"/>
        <v>0.25036765103919711</v>
      </c>
      <c r="H41" s="78">
        <f t="shared" si="46"/>
        <v>0.33777754805573545</v>
      </c>
      <c r="I41" s="78">
        <f t="shared" si="46"/>
        <v>0.36460218798316851</v>
      </c>
      <c r="J41" s="78">
        <f t="shared" si="46"/>
        <v>0.29924972485448859</v>
      </c>
      <c r="K41" s="78">
        <f t="shared" si="46"/>
        <v>0.37250118226271595</v>
      </c>
      <c r="L41" s="78">
        <f t="shared" si="46"/>
        <v>0.39233953871936839</v>
      </c>
      <c r="M41" s="78">
        <f t="shared" ref="M41:N41" si="47">M37/M34</f>
        <v>0.37688587733334167</v>
      </c>
      <c r="N41" s="78">
        <f t="shared" si="47"/>
        <v>0.3748031094946162</v>
      </c>
      <c r="O41" s="78">
        <f t="shared" ref="O41:P41" si="48">O37/O34</f>
        <v>0.35992056432159131</v>
      </c>
      <c r="P41" s="78">
        <f t="shared" si="48"/>
        <v>0.3516494060070644</v>
      </c>
      <c r="Q41" s="78">
        <f t="shared" ref="Q41" si="49">Q37/Q34</f>
        <v>0.35549764630736713</v>
      </c>
    </row>
    <row r="42" spans="2:17" ht="16.5" customHeight="1" x14ac:dyDescent="0.2">
      <c r="B42" s="76" t="s">
        <v>69</v>
      </c>
      <c r="C42" s="61"/>
      <c r="D42" s="61"/>
      <c r="E42" s="61"/>
      <c r="F42" s="61"/>
      <c r="G42" s="61"/>
      <c r="H42" s="61"/>
      <c r="I42" s="61"/>
      <c r="J42" s="61"/>
      <c r="K42" s="61"/>
    </row>
    <row r="43" spans="2:17" x14ac:dyDescent="0.2">
      <c r="B43" s="23"/>
      <c r="E43" s="17"/>
      <c r="F43" s="17"/>
      <c r="G43" s="17"/>
      <c r="H43" s="17"/>
      <c r="I43" s="17"/>
      <c r="J43" s="17"/>
      <c r="P43" s="16"/>
    </row>
    <row r="44" spans="2:17" x14ac:dyDescent="0.2">
      <c r="E44" s="17"/>
      <c r="F44" s="17"/>
      <c r="G44" s="17"/>
      <c r="H44" s="17"/>
      <c r="I44" s="17"/>
      <c r="J44" s="17"/>
      <c r="K44" s="17"/>
      <c r="L44"/>
    </row>
    <row r="45" spans="2:17" x14ac:dyDescent="0.2">
      <c r="E45" s="12"/>
      <c r="F45"/>
      <c r="G45"/>
      <c r="H45"/>
      <c r="I45"/>
      <c r="J45"/>
      <c r="K45"/>
      <c r="L45"/>
    </row>
    <row r="46" spans="2:17" x14ac:dyDescent="0.2">
      <c r="E46" s="12"/>
      <c r="F46"/>
      <c r="G46"/>
      <c r="H46"/>
      <c r="I46"/>
      <c r="J46"/>
      <c r="K46"/>
      <c r="L46"/>
    </row>
    <row r="47" spans="2:17" x14ac:dyDescent="0.2">
      <c r="E47" s="12"/>
      <c r="F47"/>
      <c r="G47"/>
      <c r="H47"/>
      <c r="I47"/>
      <c r="J47"/>
      <c r="K47"/>
      <c r="L47"/>
    </row>
    <row r="48" spans="2:17" x14ac:dyDescent="0.2">
      <c r="E48" s="12"/>
      <c r="F48"/>
      <c r="G48"/>
      <c r="H48"/>
      <c r="I48"/>
      <c r="J48"/>
      <c r="K48"/>
      <c r="L48"/>
    </row>
    <row r="49" spans="5:12" x14ac:dyDescent="0.2">
      <c r="E49" s="12"/>
      <c r="F49"/>
      <c r="G49"/>
      <c r="H49"/>
      <c r="I49"/>
      <c r="J49"/>
      <c r="K49"/>
      <c r="L49"/>
    </row>
    <row r="50" spans="5:12" x14ac:dyDescent="0.2">
      <c r="E50" s="12"/>
      <c r="F50"/>
      <c r="G50"/>
      <c r="H50"/>
      <c r="I50"/>
      <c r="J50"/>
      <c r="K50"/>
      <c r="L50"/>
    </row>
    <row r="51" spans="5:12" x14ac:dyDescent="0.2">
      <c r="E51" s="12"/>
      <c r="F51"/>
      <c r="G51"/>
      <c r="H51"/>
      <c r="I51"/>
      <c r="J51"/>
      <c r="K51"/>
      <c r="L51"/>
    </row>
    <row r="52" spans="5:12" x14ac:dyDescent="0.2">
      <c r="E52" s="12"/>
      <c r="G52"/>
      <c r="H52"/>
      <c r="I52"/>
      <c r="J52"/>
      <c r="K52"/>
      <c r="L52"/>
    </row>
    <row r="53" spans="5:12" x14ac:dyDescent="0.2">
      <c r="E53" s="12"/>
      <c r="G53"/>
      <c r="H53"/>
      <c r="I53"/>
      <c r="J53"/>
      <c r="K53"/>
      <c r="L53"/>
    </row>
    <row r="54" spans="5:12" x14ac:dyDescent="0.2">
      <c r="E54" s="12"/>
      <c r="G54"/>
      <c r="H54"/>
      <c r="I54"/>
      <c r="J54"/>
      <c r="K54"/>
      <c r="L54"/>
    </row>
    <row r="55" spans="5:12" x14ac:dyDescent="0.2">
      <c r="E55" s="12"/>
      <c r="G55"/>
      <c r="H55"/>
      <c r="I55"/>
      <c r="J55"/>
      <c r="K55"/>
      <c r="L55"/>
    </row>
    <row r="56" spans="5:12" x14ac:dyDescent="0.2">
      <c r="E56" s="12"/>
      <c r="G56"/>
      <c r="H56"/>
      <c r="I56"/>
      <c r="J56"/>
      <c r="K56"/>
      <c r="L56"/>
    </row>
    <row r="57" spans="5:12" x14ac:dyDescent="0.2">
      <c r="E57" s="12"/>
      <c r="F57"/>
      <c r="G57"/>
      <c r="H57"/>
      <c r="I57"/>
      <c r="J57"/>
      <c r="K57"/>
      <c r="L57"/>
    </row>
    <row r="58" spans="5:12" x14ac:dyDescent="0.2">
      <c r="E58" s="12"/>
      <c r="F58"/>
      <c r="G58"/>
      <c r="H58"/>
    </row>
    <row r="59" spans="5:12" x14ac:dyDescent="0.2">
      <c r="E59" s="12"/>
      <c r="F59"/>
      <c r="G59"/>
      <c r="H59"/>
    </row>
    <row r="60" spans="5:12" x14ac:dyDescent="0.2">
      <c r="E60" s="12"/>
      <c r="F60"/>
      <c r="G60"/>
      <c r="H60"/>
    </row>
    <row r="61" spans="5:12" x14ac:dyDescent="0.2">
      <c r="E61" s="12"/>
      <c r="F61"/>
      <c r="G61"/>
      <c r="H61"/>
    </row>
    <row r="62" spans="5:12" x14ac:dyDescent="0.2">
      <c r="E62" s="12"/>
      <c r="F62"/>
      <c r="G62"/>
      <c r="H62"/>
    </row>
    <row r="63" spans="5:12" x14ac:dyDescent="0.2">
      <c r="E63" s="12"/>
      <c r="G63"/>
      <c r="H63"/>
    </row>
    <row r="64" spans="5:12" x14ac:dyDescent="0.2">
      <c r="E64" s="12"/>
      <c r="G64"/>
      <c r="H64"/>
    </row>
    <row r="65" spans="5:8" x14ac:dyDescent="0.2">
      <c r="E65" s="12"/>
      <c r="G65"/>
      <c r="H65"/>
    </row>
    <row r="66" spans="5:8" x14ac:dyDescent="0.2">
      <c r="E66" s="12"/>
      <c r="G66"/>
      <c r="H66"/>
    </row>
    <row r="67" spans="5:8" x14ac:dyDescent="0.2">
      <c r="E67" s="12"/>
      <c r="G67"/>
      <c r="H67"/>
    </row>
    <row r="68" spans="5:8" x14ac:dyDescent="0.2">
      <c r="E68" s="12"/>
    </row>
    <row r="69" spans="5:8" x14ac:dyDescent="0.2">
      <c r="E69" s="12"/>
    </row>
    <row r="70" spans="5:8" x14ac:dyDescent="0.2">
      <c r="E70" s="12"/>
    </row>
    <row r="71" spans="5:8" x14ac:dyDescent="0.2">
      <c r="E71" s="12"/>
    </row>
    <row r="72" spans="5:8" x14ac:dyDescent="0.2">
      <c r="E72" s="12"/>
    </row>
    <row r="73" spans="5:8" x14ac:dyDescent="0.2">
      <c r="E73" s="12"/>
    </row>
    <row r="74" spans="5:8" x14ac:dyDescent="0.2">
      <c r="E74" s="12"/>
    </row>
    <row r="75" spans="5:8" x14ac:dyDescent="0.2">
      <c r="E75" s="12"/>
    </row>
    <row r="76" spans="5:8" x14ac:dyDescent="0.2">
      <c r="E76" s="12"/>
    </row>
    <row r="77" spans="5:8" x14ac:dyDescent="0.2">
      <c r="E77" s="12"/>
    </row>
    <row r="78" spans="5:8" x14ac:dyDescent="0.2">
      <c r="E78" s="12"/>
    </row>
    <row r="79" spans="5:8" x14ac:dyDescent="0.2">
      <c r="E79" s="12"/>
    </row>
    <row r="80" spans="5:8" x14ac:dyDescent="0.2">
      <c r="E80" s="12"/>
    </row>
    <row r="81" spans="5:17" x14ac:dyDescent="0.2">
      <c r="E81" s="12"/>
    </row>
    <row r="82" spans="5:17" x14ac:dyDescent="0.2">
      <c r="E82" s="12"/>
    </row>
    <row r="83" spans="5:17" x14ac:dyDescent="0.2">
      <c r="E83" s="12"/>
    </row>
    <row r="85" spans="5:17" x14ac:dyDescent="0.2">
      <c r="E85" s="12"/>
    </row>
    <row r="86" spans="5:17" x14ac:dyDescent="0.2">
      <c r="E86" s="12"/>
    </row>
    <row r="87" spans="5:17" x14ac:dyDescent="0.2">
      <c r="E87" s="12"/>
    </row>
    <row r="88" spans="5:17" x14ac:dyDescent="0.2">
      <c r="E88" s="12"/>
    </row>
    <row r="89" spans="5:17" x14ac:dyDescent="0.2">
      <c r="E89" s="17"/>
      <c r="F89" s="17"/>
      <c r="G89" s="17"/>
      <c r="H89" s="17"/>
      <c r="I89" s="17"/>
      <c r="J89" s="17"/>
      <c r="K89" s="17"/>
      <c r="L89" s="17"/>
    </row>
    <row r="90" spans="5:17" x14ac:dyDescent="0.2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5:17" x14ac:dyDescent="0.2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5:17" x14ac:dyDescent="0.2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5:17" x14ac:dyDescent="0.2"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5:17" x14ac:dyDescent="0.2"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5:17" x14ac:dyDescent="0.2">
      <c r="E95" s="12"/>
    </row>
    <row r="99" spans="8:9" x14ac:dyDescent="0.2">
      <c r="H99" s="12"/>
      <c r="I99" s="12"/>
    </row>
    <row r="100" spans="8:9" x14ac:dyDescent="0.2">
      <c r="H100" s="12"/>
      <c r="I100" s="12"/>
    </row>
    <row r="101" spans="8:9" x14ac:dyDescent="0.2">
      <c r="H101" s="12"/>
      <c r="I101" s="12"/>
    </row>
    <row r="102" spans="8:9" x14ac:dyDescent="0.2">
      <c r="H102" s="12"/>
      <c r="I102" s="12"/>
    </row>
    <row r="103" spans="8:9" x14ac:dyDescent="0.2">
      <c r="H103" s="12"/>
      <c r="I103" s="12"/>
    </row>
    <row r="104" spans="8:9" x14ac:dyDescent="0.2">
      <c r="H104" s="12"/>
      <c r="I104" s="12"/>
    </row>
    <row r="105" spans="8:9" x14ac:dyDescent="0.2">
      <c r="H105" s="12"/>
      <c r="I105" s="12"/>
    </row>
    <row r="106" spans="8:9" x14ac:dyDescent="0.2">
      <c r="H106" s="12"/>
      <c r="I106" s="12"/>
    </row>
    <row r="107" spans="8:9" x14ac:dyDescent="0.2">
      <c r="H107" s="12"/>
      <c r="I107" s="12"/>
    </row>
    <row r="108" spans="8:9" x14ac:dyDescent="0.2">
      <c r="H108" s="12"/>
      <c r="I108" s="12"/>
    </row>
    <row r="109" spans="8:9" x14ac:dyDescent="0.2">
      <c r="H109" s="12"/>
      <c r="I109" s="12"/>
    </row>
    <row r="110" spans="8:9" x14ac:dyDescent="0.2">
      <c r="H110" s="12"/>
      <c r="I110" s="12"/>
    </row>
    <row r="111" spans="8:9" x14ac:dyDescent="0.2">
      <c r="H111" s="12"/>
      <c r="I111" s="12"/>
    </row>
    <row r="112" spans="8:9" x14ac:dyDescent="0.2">
      <c r="H112" s="12"/>
      <c r="I112" s="12"/>
    </row>
    <row r="113" spans="8:9" x14ac:dyDescent="0.2">
      <c r="H113" s="12"/>
      <c r="I113" s="12"/>
    </row>
    <row r="114" spans="8:9" x14ac:dyDescent="0.2">
      <c r="H114" s="12"/>
      <c r="I114" s="12"/>
    </row>
    <row r="115" spans="8:9" x14ac:dyDescent="0.2">
      <c r="H115" s="12"/>
      <c r="I115" s="12"/>
    </row>
    <row r="116" spans="8:9" x14ac:dyDescent="0.2">
      <c r="H116" s="12"/>
      <c r="I116" s="12"/>
    </row>
    <row r="117" spans="8:9" x14ac:dyDescent="0.2">
      <c r="H117" s="12"/>
      <c r="I117" s="12"/>
    </row>
    <row r="118" spans="8:9" x14ac:dyDescent="0.2">
      <c r="H118" s="12"/>
      <c r="I118" s="12"/>
    </row>
    <row r="119" spans="8:9" x14ac:dyDescent="0.2">
      <c r="H119" s="12"/>
      <c r="I119" s="12"/>
    </row>
    <row r="120" spans="8:9" x14ac:dyDescent="0.2">
      <c r="H120" s="12"/>
      <c r="I120" s="12"/>
    </row>
  </sheetData>
  <sheetProtection selectLockedCells="1" selectUnlockedCells="1"/>
  <sortState ref="S6:V21">
    <sortCondition ref="T6:T21"/>
  </sortState>
  <mergeCells count="12">
    <mergeCell ref="B23:B28"/>
    <mergeCell ref="C23:C25"/>
    <mergeCell ref="C26:C28"/>
    <mergeCell ref="B33:B38"/>
    <mergeCell ref="C33:C35"/>
    <mergeCell ref="C36:C38"/>
    <mergeCell ref="B3:B8"/>
    <mergeCell ref="C3:C5"/>
    <mergeCell ref="C6:C8"/>
    <mergeCell ref="B13:B18"/>
    <mergeCell ref="C13:C15"/>
    <mergeCell ref="C16:C18"/>
  </mergeCells>
  <phoneticPr fontId="9" type="noConversion"/>
  <pageMargins left="0.39370078740157483" right="0.19685039370078741" top="0.98425196850393704" bottom="0.98425196850393704" header="0.51181102362204722" footer="0.51181102362204722"/>
  <pageSetup paperSize="9" scale="47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showGridLines="0" zoomScale="95" zoomScaleNormal="95" workbookViewId="0">
      <selection activeCell="P12" sqref="P12"/>
    </sheetView>
  </sheetViews>
  <sheetFormatPr baseColWidth="10" defaultColWidth="9.140625" defaultRowHeight="12.75" x14ac:dyDescent="0.2"/>
  <cols>
    <col min="1" max="1" width="2.28515625" style="2" customWidth="1"/>
    <col min="2" max="2" width="17.5703125" style="2" customWidth="1"/>
    <col min="3" max="3" width="14.7109375" style="2" customWidth="1"/>
    <col min="4" max="4" width="10.140625" style="2" customWidth="1"/>
    <col min="5" max="17" width="12.7109375" style="2" customWidth="1"/>
    <col min="18" max="16384" width="9.140625" style="2"/>
  </cols>
  <sheetData>
    <row r="1" spans="2:17" ht="29.85" customHeight="1" x14ac:dyDescent="0.2">
      <c r="B1" s="33" t="s">
        <v>30</v>
      </c>
      <c r="K1" s="16"/>
    </row>
    <row r="2" spans="2:17" ht="21.75" customHeight="1" x14ac:dyDescent="0.2">
      <c r="B2" s="3" t="s">
        <v>17</v>
      </c>
      <c r="C2" s="3" t="s">
        <v>0</v>
      </c>
      <c r="D2" s="28" t="s">
        <v>1</v>
      </c>
      <c r="E2" s="4">
        <v>2005</v>
      </c>
      <c r="F2" s="4">
        <v>2006</v>
      </c>
      <c r="G2" s="4">
        <v>2007</v>
      </c>
      <c r="H2" s="4">
        <v>2008</v>
      </c>
      <c r="I2" s="4">
        <v>2009</v>
      </c>
      <c r="J2" s="5">
        <v>2010</v>
      </c>
      <c r="K2" s="5">
        <v>2011</v>
      </c>
      <c r="L2" s="5">
        <v>2012</v>
      </c>
      <c r="M2" s="5">
        <v>2013</v>
      </c>
      <c r="N2" s="5">
        <v>2014</v>
      </c>
      <c r="O2" s="5">
        <v>2015</v>
      </c>
      <c r="P2" s="5">
        <v>2016</v>
      </c>
      <c r="Q2" s="5" t="s">
        <v>68</v>
      </c>
    </row>
    <row r="3" spans="2:17" ht="18" customHeight="1" x14ac:dyDescent="0.2">
      <c r="B3" s="94" t="s">
        <v>31</v>
      </c>
      <c r="C3" s="85" t="s">
        <v>43</v>
      </c>
      <c r="D3" s="6" t="s">
        <v>64</v>
      </c>
      <c r="E3" s="79">
        <v>15507.316000000001</v>
      </c>
      <c r="F3" s="79">
        <v>13951.43</v>
      </c>
      <c r="G3" s="79">
        <v>17445.805</v>
      </c>
      <c r="H3" s="79">
        <v>8084.4719999999998</v>
      </c>
      <c r="I3" s="79">
        <v>33974.542999999998</v>
      </c>
      <c r="J3" s="79">
        <v>27382.144</v>
      </c>
      <c r="K3" s="79">
        <v>22820.415000000001</v>
      </c>
      <c r="L3" s="79">
        <v>16329.691999999999</v>
      </c>
      <c r="M3" s="79">
        <v>21262.106</v>
      </c>
      <c r="N3" s="79">
        <v>25029.651999999998</v>
      </c>
      <c r="O3" s="79">
        <v>37427.962</v>
      </c>
      <c r="P3" s="79">
        <v>53935.108999999997</v>
      </c>
      <c r="Q3" s="79">
        <v>44674.398000000001</v>
      </c>
    </row>
    <row r="4" spans="2:17" ht="18" customHeight="1" x14ac:dyDescent="0.2">
      <c r="B4" s="88"/>
      <c r="C4" s="85"/>
      <c r="D4" s="9" t="s">
        <v>8</v>
      </c>
      <c r="E4" s="80">
        <v>408.64600000000002</v>
      </c>
      <c r="F4" s="80">
        <v>679.80899999999997</v>
      </c>
      <c r="G4" s="79">
        <v>946.92499999999995</v>
      </c>
      <c r="H4" s="79">
        <v>929.17499999999995</v>
      </c>
      <c r="I4" s="79">
        <v>1007.449</v>
      </c>
      <c r="J4" s="79">
        <v>4802.2910000000002</v>
      </c>
      <c r="K4" s="79">
        <v>4184.2849999999999</v>
      </c>
      <c r="L4" s="79">
        <v>4683.4290000000001</v>
      </c>
      <c r="M4" s="79">
        <v>12350.558000000001</v>
      </c>
      <c r="N4" s="79">
        <v>50364.56</v>
      </c>
      <c r="O4" s="79">
        <v>23027.11</v>
      </c>
      <c r="P4" s="79">
        <v>38072.756000000001</v>
      </c>
      <c r="Q4" s="79">
        <v>35258.563999999998</v>
      </c>
    </row>
    <row r="5" spans="2:17" ht="18" customHeight="1" x14ac:dyDescent="0.2">
      <c r="B5" s="88"/>
      <c r="C5" s="85"/>
      <c r="D5" s="10" t="s">
        <v>9</v>
      </c>
      <c r="E5" s="11">
        <f t="shared" ref="E5:L5" si="0">SUM(E3:E4)</f>
        <v>15915.962000000001</v>
      </c>
      <c r="F5" s="11">
        <f t="shared" si="0"/>
        <v>14631.239</v>
      </c>
      <c r="G5" s="11">
        <f t="shared" si="0"/>
        <v>18392.73</v>
      </c>
      <c r="H5" s="11">
        <f t="shared" si="0"/>
        <v>9013.646999999999</v>
      </c>
      <c r="I5" s="11">
        <f t="shared" si="0"/>
        <v>34981.991999999998</v>
      </c>
      <c r="J5" s="11">
        <f t="shared" si="0"/>
        <v>32184.435000000001</v>
      </c>
      <c r="K5" s="11">
        <f t="shared" si="0"/>
        <v>27004.7</v>
      </c>
      <c r="L5" s="11">
        <f t="shared" si="0"/>
        <v>21013.120999999999</v>
      </c>
      <c r="M5" s="11">
        <f t="shared" ref="M5:N5" si="1">SUM(M3:M4)</f>
        <v>33612.664000000004</v>
      </c>
      <c r="N5" s="11">
        <f t="shared" si="1"/>
        <v>75394.212</v>
      </c>
      <c r="O5" s="11">
        <f t="shared" ref="O5:P5" si="2">SUM(O3:O4)</f>
        <v>60455.072</v>
      </c>
      <c r="P5" s="11">
        <f t="shared" si="2"/>
        <v>92007.864999999991</v>
      </c>
      <c r="Q5" s="11">
        <f t="shared" ref="Q5" si="3">SUM(Q3:Q4)</f>
        <v>79932.962</v>
      </c>
    </row>
    <row r="6" spans="2:17" ht="18" customHeight="1" x14ac:dyDescent="0.2">
      <c r="B6" s="88"/>
      <c r="C6" s="96" t="s">
        <v>5</v>
      </c>
      <c r="D6" s="6" t="s">
        <v>64</v>
      </c>
      <c r="E6" s="79">
        <v>4608.348</v>
      </c>
      <c r="F6" s="79">
        <v>4410.3890000000001</v>
      </c>
      <c r="G6" s="79">
        <v>5391.5559999999996</v>
      </c>
      <c r="H6" s="79">
        <v>3892.62</v>
      </c>
      <c r="I6" s="79">
        <v>13067.349</v>
      </c>
      <c r="J6" s="79">
        <v>9647.6080000000002</v>
      </c>
      <c r="K6" s="79">
        <v>9824.7250000000004</v>
      </c>
      <c r="L6" s="79">
        <v>7850.6549999999997</v>
      </c>
      <c r="M6" s="79">
        <v>9976.5750000000007</v>
      </c>
      <c r="N6" s="79">
        <v>11937.213</v>
      </c>
      <c r="O6" s="79">
        <v>18903.824000000001</v>
      </c>
      <c r="P6" s="79">
        <v>22514.91</v>
      </c>
      <c r="Q6" s="79">
        <v>19640.39</v>
      </c>
    </row>
    <row r="7" spans="2:17" ht="18" customHeight="1" x14ac:dyDescent="0.2">
      <c r="B7" s="88"/>
      <c r="C7" s="96"/>
      <c r="D7" s="9" t="s">
        <v>8</v>
      </c>
      <c r="E7" s="80">
        <v>209.65899999999999</v>
      </c>
      <c r="F7" s="80">
        <v>355.80700000000002</v>
      </c>
      <c r="G7" s="79">
        <v>723.91499999999996</v>
      </c>
      <c r="H7" s="79">
        <v>999.33900000000006</v>
      </c>
      <c r="I7" s="79">
        <v>962.13699999999994</v>
      </c>
      <c r="J7" s="79">
        <v>3076.701</v>
      </c>
      <c r="K7" s="79">
        <v>2915.895</v>
      </c>
      <c r="L7" s="79">
        <v>3477.4189999999999</v>
      </c>
      <c r="M7" s="79">
        <v>6370.9089999999997</v>
      </c>
      <c r="N7" s="79">
        <v>20933.455999999998</v>
      </c>
      <c r="O7" s="79">
        <v>12071.733</v>
      </c>
      <c r="P7" s="79">
        <v>17679.894</v>
      </c>
      <c r="Q7" s="79">
        <v>19562.169999999998</v>
      </c>
    </row>
    <row r="8" spans="2:17" ht="18" customHeight="1" x14ac:dyDescent="0.2">
      <c r="B8" s="95"/>
      <c r="C8" s="96"/>
      <c r="D8" s="29" t="s">
        <v>9</v>
      </c>
      <c r="E8" s="30">
        <f t="shared" ref="E8:L8" si="4">SUM(E6:E7)</f>
        <v>4818.0069999999996</v>
      </c>
      <c r="F8" s="30">
        <f t="shared" si="4"/>
        <v>4766.1959999999999</v>
      </c>
      <c r="G8" s="30">
        <f t="shared" si="4"/>
        <v>6115.4709999999995</v>
      </c>
      <c r="H8" s="30">
        <f t="shared" si="4"/>
        <v>4891.9589999999998</v>
      </c>
      <c r="I8" s="30">
        <f t="shared" si="4"/>
        <v>14029.486000000001</v>
      </c>
      <c r="J8" s="30">
        <f t="shared" si="4"/>
        <v>12724.309000000001</v>
      </c>
      <c r="K8" s="30">
        <f t="shared" si="4"/>
        <v>12740.62</v>
      </c>
      <c r="L8" s="30">
        <f t="shared" si="4"/>
        <v>11328.074000000001</v>
      </c>
      <c r="M8" s="30">
        <f t="shared" ref="M8:N8" si="5">SUM(M6:M7)</f>
        <v>16347.484</v>
      </c>
      <c r="N8" s="30">
        <f t="shared" si="5"/>
        <v>32870.668999999994</v>
      </c>
      <c r="O8" s="30">
        <f t="shared" ref="O8:P8" si="6">SUM(O6:O7)</f>
        <v>30975.557000000001</v>
      </c>
      <c r="P8" s="30">
        <f t="shared" si="6"/>
        <v>40194.804000000004</v>
      </c>
      <c r="Q8" s="30">
        <f t="shared" ref="Q8" si="7">SUM(Q6:Q7)</f>
        <v>39202.559999999998</v>
      </c>
    </row>
    <row r="9" spans="2:17" x14ac:dyDescent="0.2">
      <c r="B9" s="76" t="s">
        <v>69</v>
      </c>
    </row>
    <row r="10" spans="2:17" x14ac:dyDescent="0.2">
      <c r="E10" s="57"/>
      <c r="F10" s="57"/>
      <c r="G10" s="57"/>
      <c r="H10" s="57"/>
      <c r="I10" s="57"/>
      <c r="J10" s="57"/>
      <c r="K10" s="57"/>
    </row>
    <row r="12" spans="2:17" x14ac:dyDescent="0.2">
      <c r="P12" s="16"/>
    </row>
    <row r="18" spans="18:19" x14ac:dyDescent="0.2">
      <c r="R18" s="12"/>
      <c r="S18" s="12"/>
    </row>
    <row r="19" spans="18:19" x14ac:dyDescent="0.2">
      <c r="R19" s="12"/>
      <c r="S19" s="12"/>
    </row>
    <row r="20" spans="18:19" x14ac:dyDescent="0.2">
      <c r="R20" s="12"/>
      <c r="S20" s="12"/>
    </row>
    <row r="21" spans="18:19" x14ac:dyDescent="0.2">
      <c r="R21" s="12"/>
      <c r="S21" s="12"/>
    </row>
    <row r="22" spans="18:19" x14ac:dyDescent="0.2">
      <c r="R22" s="12"/>
      <c r="S22" s="12"/>
    </row>
    <row r="23" spans="18:19" x14ac:dyDescent="0.2">
      <c r="R23" s="12"/>
      <c r="S23" s="12"/>
    </row>
    <row r="24" spans="18:19" x14ac:dyDescent="0.2">
      <c r="R24" s="12"/>
      <c r="S24" s="12"/>
    </row>
    <row r="25" spans="18:19" x14ac:dyDescent="0.2">
      <c r="R25" s="12"/>
      <c r="S25" s="12"/>
    </row>
    <row r="26" spans="18:19" x14ac:dyDescent="0.2">
      <c r="R26" s="12"/>
      <c r="S26" s="12"/>
    </row>
    <row r="27" spans="18:19" x14ac:dyDescent="0.2">
      <c r="R27" s="12"/>
      <c r="S27" s="12"/>
    </row>
    <row r="28" spans="18:19" x14ac:dyDescent="0.2">
      <c r="R28" s="12"/>
      <c r="S28" s="12"/>
    </row>
    <row r="29" spans="18:19" x14ac:dyDescent="0.2">
      <c r="R29" s="12"/>
      <c r="S29" s="12"/>
    </row>
    <row r="30" spans="18:19" x14ac:dyDescent="0.2">
      <c r="R30" s="12"/>
      <c r="S30" s="12"/>
    </row>
    <row r="31" spans="18:19" x14ac:dyDescent="0.2">
      <c r="R31" s="12"/>
      <c r="S31" s="12"/>
    </row>
  </sheetData>
  <sheetProtection selectLockedCells="1" selectUnlockedCells="1"/>
  <mergeCells count="3">
    <mergeCell ref="B3:B8"/>
    <mergeCell ref="C3:C5"/>
    <mergeCell ref="C6:C8"/>
  </mergeCells>
  <phoneticPr fontId="9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E5:M5 N5:P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showGridLines="0" zoomScale="95" zoomScaleNormal="95" workbookViewId="0">
      <selection activeCell="H41" sqref="H41"/>
    </sheetView>
  </sheetViews>
  <sheetFormatPr baseColWidth="10" defaultColWidth="9.140625" defaultRowHeight="12.75" x14ac:dyDescent="0.2"/>
  <cols>
    <col min="1" max="1" width="2.28515625" style="2" customWidth="1"/>
    <col min="2" max="2" width="25.7109375" style="2" customWidth="1"/>
    <col min="3" max="3" width="13.7109375" style="2" customWidth="1"/>
    <col min="4" max="4" width="13.28515625" style="2" customWidth="1"/>
    <col min="5" max="5" width="4.7109375" style="2" customWidth="1"/>
    <col min="6" max="6" width="25.7109375" style="2" customWidth="1"/>
    <col min="7" max="7" width="11.28515625" style="2" customWidth="1"/>
    <col min="8" max="8" width="12.140625" style="2" customWidth="1"/>
    <col min="9" max="9" width="4.7109375" style="2" customWidth="1"/>
    <col min="10" max="10" width="24.28515625" style="2" customWidth="1"/>
    <col min="11" max="11" width="11.5703125" style="2" customWidth="1"/>
    <col min="12" max="12" width="10.85546875" style="2" bestFit="1" customWidth="1"/>
    <col min="13" max="16384" width="9.140625" style="2"/>
  </cols>
  <sheetData>
    <row r="1" spans="1:17" ht="21.95" customHeight="1" x14ac:dyDescent="0.2">
      <c r="A1" s="20"/>
      <c r="B1" s="27" t="s">
        <v>32</v>
      </c>
      <c r="L1" s="16"/>
    </row>
    <row r="2" spans="1:17" ht="20.100000000000001" customHeight="1" x14ac:dyDescent="0.2">
      <c r="B2" s="34">
        <v>2016</v>
      </c>
      <c r="F2" s="34" t="s">
        <v>70</v>
      </c>
      <c r="J2" s="51"/>
      <c r="K2" s="20"/>
      <c r="L2" s="20"/>
      <c r="M2" s="20"/>
    </row>
    <row r="3" spans="1:17" ht="30" customHeight="1" x14ac:dyDescent="0.2">
      <c r="B3" s="5"/>
      <c r="C3" s="35" t="s">
        <v>46</v>
      </c>
      <c r="D3" s="35" t="s">
        <v>10</v>
      </c>
      <c r="F3" s="5"/>
      <c r="G3" s="35" t="s">
        <v>46</v>
      </c>
      <c r="H3" s="35" t="s">
        <v>10</v>
      </c>
      <c r="J3" s="52"/>
      <c r="K3" s="53"/>
      <c r="L3" s="53"/>
      <c r="M3" s="20"/>
    </row>
    <row r="4" spans="1:17" ht="15" customHeight="1" x14ac:dyDescent="0.2">
      <c r="B4" s="69" t="s">
        <v>11</v>
      </c>
      <c r="C4" s="8">
        <v>23198.223000000002</v>
      </c>
      <c r="D4" s="8">
        <v>7320.5720000000001</v>
      </c>
      <c r="F4" s="69" t="s">
        <v>11</v>
      </c>
      <c r="G4" s="8">
        <v>19338.081999999999</v>
      </c>
      <c r="H4" s="8">
        <v>7146.4859999999999</v>
      </c>
      <c r="J4" s="69"/>
      <c r="K4" s="7"/>
      <c r="L4" s="7"/>
      <c r="M4" s="20"/>
    </row>
    <row r="5" spans="1:17" ht="15" customHeight="1" x14ac:dyDescent="0.2">
      <c r="B5" s="70" t="s">
        <v>19</v>
      </c>
      <c r="C5" s="68">
        <v>6817.6819999999998</v>
      </c>
      <c r="D5" s="68">
        <v>4822.451</v>
      </c>
      <c r="F5" s="70" t="s">
        <v>13</v>
      </c>
      <c r="G5" s="68">
        <v>12118.939</v>
      </c>
      <c r="H5" s="68">
        <v>5034.5</v>
      </c>
      <c r="J5" s="69"/>
      <c r="K5" s="7"/>
      <c r="L5" s="7"/>
      <c r="P5" s="12"/>
      <c r="Q5" s="12"/>
    </row>
    <row r="6" spans="1:17" ht="15" customHeight="1" x14ac:dyDescent="0.2">
      <c r="B6" s="69" t="s">
        <v>13</v>
      </c>
      <c r="C6" s="8">
        <v>10196.115</v>
      </c>
      <c r="D6" s="8">
        <v>4380.67</v>
      </c>
      <c r="F6" s="69" t="s">
        <v>19</v>
      </c>
      <c r="G6" s="8">
        <v>3941.1930000000002</v>
      </c>
      <c r="H6" s="8">
        <v>2611.1959999999999</v>
      </c>
      <c r="J6" s="69"/>
      <c r="K6" s="7"/>
      <c r="L6" s="7"/>
      <c r="M6" s="20"/>
      <c r="P6" s="12"/>
      <c r="Q6" s="12"/>
    </row>
    <row r="7" spans="1:17" ht="15" customHeight="1" x14ac:dyDescent="0.2">
      <c r="B7" s="70" t="s">
        <v>34</v>
      </c>
      <c r="C7" s="68">
        <v>7489.6670000000004</v>
      </c>
      <c r="D7" s="68">
        <v>3502.1320000000001</v>
      </c>
      <c r="F7" s="70" t="s">
        <v>12</v>
      </c>
      <c r="G7" s="68">
        <v>5048.8109999999997</v>
      </c>
      <c r="H7" s="68">
        <v>2542.924</v>
      </c>
      <c r="J7" s="69"/>
      <c r="K7" s="7"/>
      <c r="L7" s="7"/>
      <c r="P7" s="12"/>
      <c r="Q7" s="12"/>
    </row>
    <row r="8" spans="1:17" ht="15" customHeight="1" x14ac:dyDescent="0.2">
      <c r="B8" s="69" t="s">
        <v>67</v>
      </c>
      <c r="C8" s="8">
        <v>4659.4930000000004</v>
      </c>
      <c r="D8" s="8">
        <v>2795.2570000000001</v>
      </c>
      <c r="F8" s="69" t="s">
        <v>59</v>
      </c>
      <c r="G8" s="8">
        <v>3700</v>
      </c>
      <c r="H8" s="8">
        <v>2246.13</v>
      </c>
      <c r="J8" s="69"/>
      <c r="K8" s="7"/>
      <c r="L8" s="7"/>
      <c r="P8" s="12"/>
      <c r="Q8" s="12"/>
    </row>
    <row r="9" spans="1:17" ht="15" customHeight="1" x14ac:dyDescent="0.2">
      <c r="B9" s="70" t="s">
        <v>12</v>
      </c>
      <c r="C9" s="68">
        <v>4608.2969999999996</v>
      </c>
      <c r="D9" s="68">
        <v>2182.1840000000002</v>
      </c>
      <c r="F9" s="70" t="s">
        <v>60</v>
      </c>
      <c r="G9" s="68">
        <v>6811.5</v>
      </c>
      <c r="H9" s="68">
        <v>2152.4679999999998</v>
      </c>
      <c r="J9" s="69"/>
      <c r="K9" s="7"/>
      <c r="L9" s="7"/>
      <c r="M9" s="20"/>
      <c r="P9" s="12"/>
      <c r="Q9" s="12"/>
    </row>
    <row r="10" spans="1:17" ht="15" customHeight="1" x14ac:dyDescent="0.2">
      <c r="B10" s="69" t="s">
        <v>37</v>
      </c>
      <c r="C10" s="8">
        <v>3938.0259999999998</v>
      </c>
      <c r="D10" s="8">
        <v>1963.2570000000001</v>
      </c>
      <c r="F10" s="69" t="s">
        <v>38</v>
      </c>
      <c r="G10" s="8">
        <v>3550</v>
      </c>
      <c r="H10" s="8">
        <v>1977.85</v>
      </c>
      <c r="J10" s="69"/>
      <c r="K10" s="7"/>
      <c r="L10" s="7"/>
      <c r="P10" s="12"/>
      <c r="Q10" s="12"/>
    </row>
    <row r="11" spans="1:17" ht="15" customHeight="1" x14ac:dyDescent="0.2">
      <c r="B11" s="70" t="s">
        <v>60</v>
      </c>
      <c r="C11" s="68">
        <v>12294.380999999999</v>
      </c>
      <c r="D11" s="68">
        <v>1864.8979999999999</v>
      </c>
      <c r="F11" s="70" t="s">
        <v>71</v>
      </c>
      <c r="G11" s="68">
        <v>2909.9659999999999</v>
      </c>
      <c r="H11" s="68">
        <v>1971.518</v>
      </c>
      <c r="J11" s="69"/>
      <c r="K11" s="7"/>
      <c r="L11" s="7"/>
      <c r="M11" s="20"/>
      <c r="P11" s="12"/>
      <c r="Q11" s="12"/>
    </row>
    <row r="12" spans="1:17" ht="15" customHeight="1" x14ac:dyDescent="0.2">
      <c r="B12" s="69" t="s">
        <v>35</v>
      </c>
      <c r="C12" s="8">
        <v>2754.8220000000001</v>
      </c>
      <c r="D12" s="8">
        <v>1547.877</v>
      </c>
      <c r="F12" s="69" t="s">
        <v>37</v>
      </c>
      <c r="G12" s="8">
        <v>3295.63</v>
      </c>
      <c r="H12" s="8">
        <v>1750.6790000000001</v>
      </c>
      <c r="J12" s="69"/>
      <c r="K12" s="7"/>
      <c r="L12" s="7"/>
      <c r="M12" s="20"/>
      <c r="P12" s="12"/>
      <c r="Q12" s="12"/>
    </row>
    <row r="13" spans="1:17" ht="15" customHeight="1" x14ac:dyDescent="0.2">
      <c r="B13" s="70" t="s">
        <v>38</v>
      </c>
      <c r="C13" s="68">
        <v>2784.9960000000001</v>
      </c>
      <c r="D13" s="68">
        <v>1517.441</v>
      </c>
      <c r="F13" s="70" t="s">
        <v>67</v>
      </c>
      <c r="G13" s="68">
        <v>2626.31</v>
      </c>
      <c r="H13" s="68">
        <v>1633.9079999999999</v>
      </c>
      <c r="J13" s="69"/>
      <c r="K13" s="7"/>
      <c r="L13" s="7"/>
      <c r="M13" s="20"/>
      <c r="P13" s="12"/>
      <c r="Q13" s="12"/>
    </row>
    <row r="14" spans="1:17" ht="15" customHeight="1" x14ac:dyDescent="0.2">
      <c r="B14" s="69" t="s">
        <v>63</v>
      </c>
      <c r="C14" s="8">
        <v>1824.9880000000001</v>
      </c>
      <c r="D14" s="8">
        <v>1061.182</v>
      </c>
      <c r="F14" s="69" t="s">
        <v>35</v>
      </c>
      <c r="G14" s="8">
        <v>2699.55</v>
      </c>
      <c r="H14" s="8">
        <v>1609.9960000000001</v>
      </c>
      <c r="J14" s="69"/>
      <c r="K14" s="7"/>
      <c r="L14" s="7"/>
      <c r="P14" s="12"/>
      <c r="Q14" s="12"/>
    </row>
    <row r="15" spans="1:17" ht="15" customHeight="1" x14ac:dyDescent="0.2">
      <c r="B15" s="71" t="s">
        <v>59</v>
      </c>
      <c r="C15" s="15">
        <v>1625</v>
      </c>
      <c r="D15" s="15">
        <v>981.48</v>
      </c>
      <c r="F15" s="71" t="s">
        <v>65</v>
      </c>
      <c r="G15" s="15">
        <v>2043.29</v>
      </c>
      <c r="H15" s="15">
        <v>1181.769</v>
      </c>
      <c r="J15" s="72"/>
      <c r="K15" s="7"/>
      <c r="L15" s="7"/>
      <c r="P15" s="12"/>
      <c r="Q15" s="12"/>
    </row>
    <row r="16" spans="1:17" ht="15" customHeight="1" x14ac:dyDescent="0.2">
      <c r="B16" s="69" t="s">
        <v>33</v>
      </c>
      <c r="C16" s="8">
        <v>1464.184</v>
      </c>
      <c r="D16" s="8">
        <v>778.45699999999999</v>
      </c>
      <c r="F16" s="69" t="s">
        <v>33</v>
      </c>
      <c r="G16" s="8">
        <v>1623.057</v>
      </c>
      <c r="H16" s="8">
        <v>895.71799999999996</v>
      </c>
      <c r="J16" s="69"/>
      <c r="K16" s="7"/>
      <c r="L16" s="7"/>
      <c r="P16" s="12"/>
      <c r="Q16" s="12"/>
    </row>
    <row r="17" spans="2:17" ht="15" customHeight="1" x14ac:dyDescent="0.2">
      <c r="B17" s="71" t="s">
        <v>36</v>
      </c>
      <c r="C17" s="15">
        <v>691.21100000000001</v>
      </c>
      <c r="D17" s="15">
        <v>580.70799999999997</v>
      </c>
      <c r="F17" s="71" t="s">
        <v>63</v>
      </c>
      <c r="G17" s="15">
        <v>1327.758</v>
      </c>
      <c r="H17" s="15">
        <v>813.34100000000001</v>
      </c>
      <c r="J17" s="69"/>
      <c r="K17" s="7"/>
      <c r="L17" s="7"/>
      <c r="P17" s="12"/>
      <c r="Q17" s="12"/>
    </row>
    <row r="18" spans="2:17" ht="15" customHeight="1" x14ac:dyDescent="0.2">
      <c r="B18" s="69" t="s">
        <v>39</v>
      </c>
      <c r="C18" s="8">
        <f>C19-SUM(C4:C17)</f>
        <v>7660.7800000000134</v>
      </c>
      <c r="D18" s="8">
        <f>D19-SUM(D4:D17)</f>
        <v>4896.2379999999757</v>
      </c>
      <c r="F18" s="69" t="s">
        <v>39</v>
      </c>
      <c r="G18" s="8">
        <f>G19-SUM(G4:G17)</f>
        <v>8898.8760000000184</v>
      </c>
      <c r="H18" s="8">
        <f>H19-SUM(H4:H17)</f>
        <v>5634.0770000000048</v>
      </c>
      <c r="J18" s="59"/>
      <c r="K18" s="7"/>
      <c r="L18" s="7"/>
      <c r="M18" s="20"/>
      <c r="P18" s="12"/>
      <c r="Q18" s="12"/>
    </row>
    <row r="19" spans="2:17" ht="20.100000000000001" customHeight="1" x14ac:dyDescent="0.2">
      <c r="B19" s="58" t="s">
        <v>21</v>
      </c>
      <c r="C19" s="81">
        <v>92007.865000000005</v>
      </c>
      <c r="D19" s="81">
        <v>40194.803999999982</v>
      </c>
      <c r="F19" s="58" t="s">
        <v>21</v>
      </c>
      <c r="G19" s="81">
        <v>79932.962000000014</v>
      </c>
      <c r="H19" s="81">
        <v>39202.560000000005</v>
      </c>
      <c r="J19" s="59"/>
      <c r="K19" s="7"/>
      <c r="L19" s="7"/>
      <c r="P19" s="12"/>
      <c r="Q19" s="12"/>
    </row>
    <row r="20" spans="2:17" ht="20.100000000000001" customHeight="1" x14ac:dyDescent="0.2">
      <c r="J20" s="60"/>
      <c r="K20" s="60"/>
      <c r="L20" s="60"/>
      <c r="P20" s="12"/>
      <c r="Q20" s="12"/>
    </row>
    <row r="21" spans="2:17" ht="21.95" customHeight="1" x14ac:dyDescent="0.2">
      <c r="B21" s="27" t="s">
        <v>45</v>
      </c>
      <c r="I21" s="17"/>
      <c r="J21" s="20"/>
      <c r="K21" s="20"/>
      <c r="L21" s="20"/>
      <c r="P21" s="12"/>
      <c r="Q21" s="12"/>
    </row>
    <row r="22" spans="2:17" ht="20.100000000000001" customHeight="1" x14ac:dyDescent="0.2">
      <c r="B22" s="34">
        <v>2016</v>
      </c>
      <c r="F22" s="34" t="s">
        <v>70</v>
      </c>
      <c r="I22" s="17"/>
      <c r="M22" s="20"/>
      <c r="P22" s="12"/>
      <c r="Q22" s="12"/>
    </row>
    <row r="23" spans="2:17" ht="30" customHeight="1" x14ac:dyDescent="0.2">
      <c r="B23" s="5"/>
      <c r="C23" s="35" t="s">
        <v>46</v>
      </c>
      <c r="D23" s="35" t="s">
        <v>10</v>
      </c>
      <c r="F23" s="5"/>
      <c r="G23" s="35" t="s">
        <v>46</v>
      </c>
      <c r="H23" s="35" t="s">
        <v>10</v>
      </c>
      <c r="I23" s="17"/>
      <c r="P23" s="12"/>
      <c r="Q23" s="12"/>
    </row>
    <row r="24" spans="2:17" ht="15" customHeight="1" x14ac:dyDescent="0.2">
      <c r="B24" s="69" t="s">
        <v>49</v>
      </c>
      <c r="C24" s="8">
        <v>104673.356</v>
      </c>
      <c r="D24" s="8">
        <v>28807.421999999999</v>
      </c>
      <c r="F24" s="69" t="s">
        <v>49</v>
      </c>
      <c r="G24" s="8">
        <v>64431.726000000002</v>
      </c>
      <c r="H24" s="8">
        <v>20032.883000000002</v>
      </c>
      <c r="I24" s="17"/>
      <c r="J24" s="17"/>
      <c r="P24" s="12"/>
      <c r="Q24" s="12"/>
    </row>
    <row r="25" spans="2:17" ht="15" customHeight="1" x14ac:dyDescent="0.2">
      <c r="B25" s="70" t="s">
        <v>11</v>
      </c>
      <c r="C25" s="68">
        <v>30786.955000000002</v>
      </c>
      <c r="D25" s="68">
        <v>12784.537</v>
      </c>
      <c r="F25" s="70" t="s">
        <v>11</v>
      </c>
      <c r="G25" s="68">
        <v>28040.458999999999</v>
      </c>
      <c r="H25" s="68">
        <v>13070.953</v>
      </c>
      <c r="I25" s="17"/>
      <c r="J25" s="17"/>
      <c r="P25" s="12"/>
      <c r="Q25" s="12"/>
    </row>
    <row r="26" spans="2:17" ht="15" customHeight="1" x14ac:dyDescent="0.2">
      <c r="B26" s="69" t="s">
        <v>48</v>
      </c>
      <c r="C26" s="8">
        <v>9596.7080000000005</v>
      </c>
      <c r="D26" s="8">
        <v>5151.1840000000002</v>
      </c>
      <c r="F26" s="69" t="s">
        <v>50</v>
      </c>
      <c r="G26" s="8">
        <v>10503.226000000001</v>
      </c>
      <c r="H26" s="8">
        <v>7578.125</v>
      </c>
      <c r="I26" s="17"/>
      <c r="J26" s="17"/>
      <c r="P26" s="12"/>
      <c r="Q26" s="12"/>
    </row>
    <row r="27" spans="2:17" ht="15" customHeight="1" x14ac:dyDescent="0.2">
      <c r="B27" s="70" t="s">
        <v>50</v>
      </c>
      <c r="C27" s="68">
        <v>8300.9549999999999</v>
      </c>
      <c r="D27" s="68">
        <v>4103.2380000000003</v>
      </c>
      <c r="F27" s="70" t="s">
        <v>48</v>
      </c>
      <c r="G27" s="68">
        <v>5413.366</v>
      </c>
      <c r="H27" s="68">
        <v>3138.8519999999999</v>
      </c>
      <c r="I27" s="17"/>
      <c r="J27" s="17"/>
      <c r="M27" s="20"/>
      <c r="P27" s="12"/>
      <c r="Q27" s="12"/>
    </row>
    <row r="28" spans="2:17" ht="15" customHeight="1" x14ac:dyDescent="0.2">
      <c r="B28" s="69" t="s">
        <v>52</v>
      </c>
      <c r="C28" s="8">
        <v>10770.924999999999</v>
      </c>
      <c r="D28" s="8">
        <v>3449.6509999999998</v>
      </c>
      <c r="F28" s="69" t="s">
        <v>34</v>
      </c>
      <c r="G28" s="8">
        <v>2488.7869999999998</v>
      </c>
      <c r="H28" s="8">
        <v>2373.9760000000001</v>
      </c>
      <c r="I28" s="17"/>
      <c r="J28" s="17"/>
      <c r="P28" s="12"/>
      <c r="Q28" s="12"/>
    </row>
    <row r="29" spans="2:17" ht="15" customHeight="1" x14ac:dyDescent="0.2">
      <c r="B29" s="70" t="s">
        <v>53</v>
      </c>
      <c r="C29" s="68">
        <v>5835.7349999999997</v>
      </c>
      <c r="D29" s="68">
        <v>3111.5219999999999</v>
      </c>
      <c r="F29" s="70" t="s">
        <v>53</v>
      </c>
      <c r="G29" s="68">
        <v>2257.9299999999998</v>
      </c>
      <c r="H29" s="68">
        <v>1293.153</v>
      </c>
      <c r="I29" s="17"/>
      <c r="J29" s="17"/>
      <c r="M29" s="20"/>
      <c r="P29" s="12"/>
      <c r="Q29" s="12"/>
    </row>
    <row r="30" spans="2:17" ht="15" customHeight="1" x14ac:dyDescent="0.2">
      <c r="B30" s="69" t="s">
        <v>34</v>
      </c>
      <c r="C30" s="8">
        <v>2362.413</v>
      </c>
      <c r="D30" s="8">
        <v>2179.9569999999999</v>
      </c>
      <c r="F30" s="69" t="s">
        <v>51</v>
      </c>
      <c r="G30" s="8">
        <v>1547</v>
      </c>
      <c r="H30" s="8">
        <v>1243.8309999999999</v>
      </c>
      <c r="I30" s="17"/>
      <c r="J30" s="17"/>
      <c r="P30" s="12"/>
      <c r="Q30" s="12"/>
    </row>
    <row r="31" spans="2:17" ht="15" customHeight="1" x14ac:dyDescent="0.2">
      <c r="B31" s="70" t="s">
        <v>51</v>
      </c>
      <c r="C31" s="68">
        <v>3490.5650000000001</v>
      </c>
      <c r="D31" s="68">
        <v>1715.519</v>
      </c>
      <c r="F31" s="70" t="s">
        <v>57</v>
      </c>
      <c r="G31" s="68">
        <v>2725</v>
      </c>
      <c r="H31" s="68">
        <v>1102.8630000000001</v>
      </c>
      <c r="I31" s="17"/>
      <c r="J31" s="17"/>
      <c r="P31" s="12"/>
      <c r="Q31" s="12"/>
    </row>
    <row r="32" spans="2:17" ht="15" customHeight="1" x14ac:dyDescent="0.2">
      <c r="B32" s="69" t="s">
        <v>57</v>
      </c>
      <c r="C32" s="8">
        <v>2825</v>
      </c>
      <c r="D32" s="8">
        <v>1288.6980000000001</v>
      </c>
      <c r="F32" s="69" t="s">
        <v>52</v>
      </c>
      <c r="G32" s="8">
        <v>3329.3760000000002</v>
      </c>
      <c r="H32" s="8">
        <v>1036.394</v>
      </c>
      <c r="I32" s="17"/>
      <c r="J32" s="17"/>
      <c r="M32" s="20"/>
    </row>
    <row r="33" spans="2:17" ht="15" customHeight="1" x14ac:dyDescent="0.2">
      <c r="B33" s="70" t="s">
        <v>12</v>
      </c>
      <c r="C33" s="68">
        <v>478.89800000000002</v>
      </c>
      <c r="D33" s="68">
        <v>618.71100000000001</v>
      </c>
      <c r="F33" s="70" t="s">
        <v>12</v>
      </c>
      <c r="G33" s="68">
        <v>497.35500000000002</v>
      </c>
      <c r="H33" s="68">
        <v>721.10500000000002</v>
      </c>
      <c r="I33" s="17"/>
      <c r="J33" s="17"/>
      <c r="P33" s="12"/>
      <c r="Q33" s="12"/>
    </row>
    <row r="34" spans="2:17" ht="15" customHeight="1" x14ac:dyDescent="0.2">
      <c r="B34" s="69" t="s">
        <v>58</v>
      </c>
      <c r="C34" s="8">
        <v>1513.9</v>
      </c>
      <c r="D34" s="8">
        <v>609.00099999999998</v>
      </c>
      <c r="F34" s="69" t="s">
        <v>13</v>
      </c>
      <c r="G34" s="8">
        <v>251.84800000000001</v>
      </c>
      <c r="H34" s="8">
        <v>487.767</v>
      </c>
      <c r="I34" s="17"/>
      <c r="J34" s="17"/>
      <c r="P34" s="12"/>
      <c r="Q34" s="12"/>
    </row>
    <row r="35" spans="2:17" ht="15" customHeight="1" x14ac:dyDescent="0.2">
      <c r="B35" s="71" t="s">
        <v>13</v>
      </c>
      <c r="C35" s="15">
        <v>307.90600000000001</v>
      </c>
      <c r="D35" s="15">
        <v>429.40300000000002</v>
      </c>
      <c r="F35" s="71" t="s">
        <v>54</v>
      </c>
      <c r="G35" s="15">
        <v>1104.8</v>
      </c>
      <c r="H35" s="15">
        <v>432.47399999999999</v>
      </c>
      <c r="I35" s="17"/>
      <c r="J35" s="17"/>
      <c r="P35" s="12"/>
      <c r="Q35" s="12"/>
    </row>
    <row r="36" spans="2:17" ht="15" customHeight="1" x14ac:dyDescent="0.2">
      <c r="B36" s="69" t="s">
        <v>35</v>
      </c>
      <c r="C36" s="8">
        <v>297.86799999999999</v>
      </c>
      <c r="D36" s="8">
        <v>296.13900000000001</v>
      </c>
      <c r="F36" s="69" t="s">
        <v>35</v>
      </c>
      <c r="G36" s="8">
        <v>244.87299999999999</v>
      </c>
      <c r="H36" s="8">
        <v>311.76100000000002</v>
      </c>
      <c r="I36" s="17"/>
      <c r="J36" s="17"/>
      <c r="K36" s="17"/>
      <c r="L36" s="17"/>
      <c r="P36" s="12"/>
      <c r="Q36" s="12"/>
    </row>
    <row r="37" spans="2:17" ht="15" customHeight="1" x14ac:dyDescent="0.2">
      <c r="B37" s="71" t="s">
        <v>33</v>
      </c>
      <c r="C37" s="15">
        <v>125.595</v>
      </c>
      <c r="D37" s="15">
        <v>158.631</v>
      </c>
      <c r="F37" s="71" t="s">
        <v>20</v>
      </c>
      <c r="G37" s="15">
        <v>212.33</v>
      </c>
      <c r="H37" s="15">
        <v>258.13099999999997</v>
      </c>
      <c r="I37" s="17"/>
      <c r="J37" s="17"/>
      <c r="P37" s="12"/>
      <c r="Q37" s="12"/>
    </row>
    <row r="38" spans="2:17" ht="15" customHeight="1" x14ac:dyDescent="0.2">
      <c r="B38" s="69" t="s">
        <v>39</v>
      </c>
      <c r="C38" s="8">
        <f>C39-SUM(C24:C37)</f>
        <v>634.7960000000312</v>
      </c>
      <c r="D38" s="8">
        <f>D39-SUM(D24:D37)</f>
        <v>522.570999999989</v>
      </c>
      <c r="F38" s="69" t="s">
        <v>66</v>
      </c>
      <c r="G38" s="8">
        <f>G39-SUM(G24:G37)</f>
        <v>1449.9089999999997</v>
      </c>
      <c r="H38" s="8">
        <f>H39-SUM(H24:H37)</f>
        <v>915.70099999998638</v>
      </c>
      <c r="I38" s="17"/>
      <c r="J38" s="17"/>
      <c r="P38" s="12"/>
      <c r="Q38" s="12"/>
    </row>
    <row r="39" spans="2:17" ht="20.100000000000001" customHeight="1" x14ac:dyDescent="0.2">
      <c r="B39" s="58" t="s">
        <v>21</v>
      </c>
      <c r="C39" s="81">
        <v>182001.57499999995</v>
      </c>
      <c r="D39" s="81">
        <v>65226.183999999987</v>
      </c>
      <c r="F39" s="58" t="s">
        <v>21</v>
      </c>
      <c r="G39" s="81">
        <v>124497.98499999999</v>
      </c>
      <c r="H39" s="81">
        <v>53997.96899999999</v>
      </c>
      <c r="I39" s="17"/>
      <c r="P39" s="12"/>
      <c r="Q39" s="12"/>
    </row>
    <row r="40" spans="2:17" x14ac:dyDescent="0.2">
      <c r="G40" s="17"/>
      <c r="H40" s="17"/>
      <c r="I40" s="17"/>
      <c r="J40" s="17"/>
      <c r="M40" s="20"/>
      <c r="P40" s="12"/>
      <c r="Q40" s="12"/>
    </row>
    <row r="41" spans="2:17" x14ac:dyDescent="0.2">
      <c r="G41" s="17"/>
      <c r="H41" s="16"/>
      <c r="I41" s="17"/>
      <c r="P41" s="12"/>
      <c r="Q41" s="12"/>
    </row>
    <row r="42" spans="2:17" x14ac:dyDescent="0.2">
      <c r="G42" s="17"/>
      <c r="H42" s="17"/>
      <c r="I42" s="17"/>
      <c r="K42" s="17"/>
      <c r="M42" s="20"/>
      <c r="P42" s="12"/>
      <c r="Q42" s="12"/>
    </row>
    <row r="43" spans="2:17" x14ac:dyDescent="0.2">
      <c r="G43" s="17"/>
      <c r="H43" s="17"/>
      <c r="I43" s="17"/>
      <c r="P43" s="12"/>
      <c r="Q43" s="12"/>
    </row>
    <row r="44" spans="2:17" x14ac:dyDescent="0.2">
      <c r="F44" s="17"/>
      <c r="G44" s="17"/>
      <c r="H44" s="17"/>
      <c r="I44" s="17"/>
      <c r="K44" s="17"/>
      <c r="P44" s="12"/>
      <c r="Q44" s="12"/>
    </row>
    <row r="45" spans="2:17" x14ac:dyDescent="0.2">
      <c r="F45" s="17"/>
      <c r="H45" s="17"/>
      <c r="I45" s="17"/>
      <c r="P45" s="12"/>
      <c r="Q45" s="12"/>
    </row>
    <row r="46" spans="2:17" x14ac:dyDescent="0.2">
      <c r="E46" s="12"/>
      <c r="F46" s="12"/>
      <c r="G46" s="12"/>
      <c r="H46" s="12"/>
      <c r="I46" s="17"/>
      <c r="P46" s="12"/>
      <c r="Q46" s="12"/>
    </row>
    <row r="47" spans="2:17" x14ac:dyDescent="0.2">
      <c r="C47" s="12"/>
      <c r="E47" s="12"/>
      <c r="F47" s="12"/>
      <c r="G47" s="12"/>
      <c r="H47" s="12"/>
      <c r="I47" s="17"/>
      <c r="P47" s="12"/>
      <c r="Q47" s="12"/>
    </row>
    <row r="48" spans="2:17" x14ac:dyDescent="0.2">
      <c r="E48" s="12"/>
      <c r="F48" s="12"/>
      <c r="G48" s="12"/>
      <c r="H48" s="12"/>
      <c r="I48" s="17"/>
      <c r="P48" s="12"/>
      <c r="Q48" s="12"/>
    </row>
    <row r="49" spans="3:17" x14ac:dyDescent="0.2">
      <c r="E49" s="12"/>
      <c r="F49" s="12"/>
      <c r="G49" s="12"/>
      <c r="H49" s="12"/>
      <c r="I49" s="17"/>
      <c r="P49" s="12"/>
      <c r="Q49" s="12"/>
    </row>
    <row r="50" spans="3:17" x14ac:dyDescent="0.2">
      <c r="E50" s="12"/>
      <c r="F50" s="12"/>
      <c r="G50" s="12"/>
      <c r="H50" s="12"/>
      <c r="I50" s="17"/>
      <c r="P50" s="12"/>
      <c r="Q50" s="12"/>
    </row>
    <row r="51" spans="3:17" x14ac:dyDescent="0.2">
      <c r="C51" s="12"/>
      <c r="E51" s="12"/>
      <c r="F51" s="12"/>
      <c r="G51" s="12"/>
      <c r="H51" s="12"/>
      <c r="I51" s="17"/>
      <c r="P51" s="12"/>
      <c r="Q51" s="12"/>
    </row>
    <row r="52" spans="3:17" x14ac:dyDescent="0.2">
      <c r="C52" s="12"/>
      <c r="E52" s="12"/>
      <c r="F52" s="12"/>
      <c r="G52" s="12"/>
      <c r="H52" s="12"/>
      <c r="I52" s="17"/>
      <c r="M52" s="20"/>
      <c r="P52" s="12"/>
      <c r="Q52" s="12"/>
    </row>
    <row r="53" spans="3:17" x14ac:dyDescent="0.2">
      <c r="C53" s="12"/>
      <c r="E53" s="12"/>
      <c r="F53" s="12"/>
      <c r="G53" s="12"/>
      <c r="H53" s="12"/>
      <c r="I53" s="17"/>
      <c r="P53" s="12"/>
      <c r="Q53" s="12"/>
    </row>
    <row r="54" spans="3:17" x14ac:dyDescent="0.2">
      <c r="C54" s="12"/>
      <c r="E54" s="12"/>
      <c r="F54" s="12"/>
      <c r="G54" s="12"/>
      <c r="H54" s="12"/>
      <c r="I54" s="17"/>
      <c r="P54" s="12"/>
      <c r="Q54" s="12"/>
    </row>
    <row r="55" spans="3:17" x14ac:dyDescent="0.2">
      <c r="C55" s="12"/>
      <c r="E55" s="12"/>
      <c r="F55" s="12"/>
      <c r="G55" s="12"/>
      <c r="H55" s="12"/>
      <c r="I55" s="17"/>
      <c r="M55" s="20"/>
      <c r="P55" s="12"/>
      <c r="Q55" s="12"/>
    </row>
    <row r="56" spans="3:17" x14ac:dyDescent="0.2">
      <c r="C56" s="12"/>
      <c r="E56" s="12"/>
      <c r="F56" s="12"/>
      <c r="G56" s="12"/>
      <c r="H56" s="12"/>
      <c r="I56" s="17"/>
      <c r="P56" s="12"/>
      <c r="Q56" s="12"/>
    </row>
    <row r="57" spans="3:17" x14ac:dyDescent="0.2">
      <c r="C57" s="12"/>
      <c r="E57" s="12"/>
      <c r="F57" s="12"/>
      <c r="G57" s="12"/>
      <c r="H57" s="12"/>
      <c r="I57" s="17"/>
      <c r="P57" s="12"/>
      <c r="Q57" s="12"/>
    </row>
    <row r="58" spans="3:17" x14ac:dyDescent="0.2">
      <c r="E58" s="12"/>
      <c r="F58" s="12"/>
      <c r="G58" s="12"/>
      <c r="H58" s="12"/>
      <c r="I58" s="17"/>
      <c r="M58" s="20"/>
      <c r="P58" s="12"/>
      <c r="Q58" s="12"/>
    </row>
    <row r="59" spans="3:17" x14ac:dyDescent="0.2">
      <c r="C59" s="12"/>
      <c r="E59" s="12"/>
      <c r="F59" s="12"/>
      <c r="G59" s="12"/>
      <c r="H59" s="12"/>
      <c r="I59" s="17"/>
      <c r="P59" s="12"/>
      <c r="Q59" s="12"/>
    </row>
    <row r="60" spans="3:17" x14ac:dyDescent="0.2">
      <c r="C60" s="12"/>
      <c r="E60" s="12"/>
      <c r="F60" s="12"/>
      <c r="G60" s="12"/>
      <c r="H60" s="12"/>
      <c r="I60" s="17"/>
      <c r="P60" s="12"/>
      <c r="Q60" s="12"/>
    </row>
    <row r="61" spans="3:17" x14ac:dyDescent="0.2">
      <c r="E61" s="12"/>
      <c r="F61" s="12"/>
      <c r="G61" s="12"/>
      <c r="H61" s="12"/>
      <c r="I61" s="17"/>
      <c r="P61" s="12"/>
      <c r="Q61" s="12"/>
    </row>
    <row r="62" spans="3:17" x14ac:dyDescent="0.2">
      <c r="E62" s="12"/>
      <c r="F62" s="12"/>
      <c r="G62" s="12"/>
      <c r="H62" s="12"/>
      <c r="I62" s="17"/>
      <c r="P62" s="12"/>
      <c r="Q62" s="12"/>
    </row>
    <row r="63" spans="3:17" x14ac:dyDescent="0.2">
      <c r="E63" s="12"/>
      <c r="F63" s="12"/>
      <c r="G63" s="12"/>
      <c r="H63" s="12"/>
      <c r="I63" s="17"/>
      <c r="M63" s="20"/>
      <c r="P63" s="12"/>
      <c r="Q63" s="12"/>
    </row>
    <row r="64" spans="3:17" x14ac:dyDescent="0.2">
      <c r="E64" s="12"/>
      <c r="F64" s="12"/>
      <c r="G64" s="12"/>
      <c r="H64" s="12"/>
      <c r="I64" s="17"/>
      <c r="P64" s="12"/>
      <c r="Q64" s="12"/>
    </row>
    <row r="65" spans="3:17" x14ac:dyDescent="0.2">
      <c r="E65" s="12"/>
      <c r="F65" s="12"/>
      <c r="G65" s="12"/>
      <c r="H65" s="12"/>
      <c r="I65" s="17"/>
      <c r="M65" s="20"/>
      <c r="P65" s="12"/>
      <c r="Q65" s="12"/>
    </row>
    <row r="66" spans="3:17" x14ac:dyDescent="0.2">
      <c r="C66" s="12"/>
      <c r="E66" s="12"/>
      <c r="F66" s="12"/>
      <c r="G66" s="12"/>
      <c r="H66" s="12"/>
      <c r="I66" s="17"/>
      <c r="P66" s="12"/>
      <c r="Q66" s="12"/>
    </row>
    <row r="67" spans="3:17" x14ac:dyDescent="0.2">
      <c r="E67" s="12"/>
      <c r="F67" s="12"/>
      <c r="G67" s="12"/>
      <c r="H67" s="12"/>
      <c r="I67" s="17"/>
      <c r="P67" s="12"/>
      <c r="Q67" s="12"/>
    </row>
    <row r="68" spans="3:17" x14ac:dyDescent="0.2">
      <c r="F68" s="17"/>
      <c r="G68" s="12"/>
      <c r="H68" s="12"/>
      <c r="I68" s="17"/>
      <c r="M68" s="20"/>
      <c r="P68" s="12"/>
      <c r="Q68" s="12"/>
    </row>
    <row r="69" spans="3:17" x14ac:dyDescent="0.2">
      <c r="C69" s="12"/>
      <c r="E69" s="12"/>
      <c r="F69" s="12"/>
      <c r="G69" s="12"/>
      <c r="H69" s="12"/>
      <c r="I69" s="17"/>
      <c r="P69" s="12"/>
      <c r="Q69" s="12"/>
    </row>
    <row r="70" spans="3:17" x14ac:dyDescent="0.2">
      <c r="E70" s="12"/>
      <c r="F70" s="12"/>
      <c r="G70" s="12"/>
      <c r="H70" s="12"/>
      <c r="I70" s="17"/>
      <c r="P70" s="12"/>
      <c r="Q70" s="12"/>
    </row>
    <row r="71" spans="3:17" x14ac:dyDescent="0.2">
      <c r="E71" s="12"/>
      <c r="F71" s="12"/>
      <c r="G71" s="12"/>
      <c r="H71" s="12"/>
      <c r="I71" s="17"/>
      <c r="M71" s="20"/>
      <c r="P71" s="12"/>
      <c r="Q71" s="12"/>
    </row>
    <row r="72" spans="3:17" x14ac:dyDescent="0.2">
      <c r="C72" s="12"/>
      <c r="E72" s="12"/>
      <c r="F72" s="12"/>
      <c r="G72" s="12"/>
      <c r="H72" s="12"/>
      <c r="I72" s="17"/>
      <c r="P72" s="12"/>
      <c r="Q72" s="12"/>
    </row>
    <row r="73" spans="3:17" x14ac:dyDescent="0.2">
      <c r="C73" s="12"/>
      <c r="E73" s="12"/>
      <c r="F73" s="12"/>
      <c r="G73" s="12"/>
      <c r="H73" s="12"/>
      <c r="I73" s="17"/>
      <c r="M73" s="20"/>
      <c r="P73" s="12"/>
      <c r="Q73" s="12"/>
    </row>
    <row r="74" spans="3:17" x14ac:dyDescent="0.2">
      <c r="C74" s="12"/>
      <c r="E74" s="12"/>
      <c r="F74" s="12"/>
      <c r="G74" s="12"/>
      <c r="H74" s="12"/>
      <c r="I74" s="17"/>
      <c r="J74" s="17"/>
      <c r="P74" s="12"/>
      <c r="Q74" s="12"/>
    </row>
    <row r="75" spans="3:17" x14ac:dyDescent="0.2">
      <c r="E75" s="12"/>
      <c r="F75" s="12"/>
      <c r="G75" s="12"/>
      <c r="H75" s="12"/>
      <c r="I75" s="17"/>
      <c r="P75" s="12"/>
      <c r="Q75" s="12"/>
    </row>
    <row r="76" spans="3:17" x14ac:dyDescent="0.2">
      <c r="C76" s="12"/>
      <c r="E76" s="12"/>
      <c r="F76" s="12"/>
      <c r="G76" s="12"/>
      <c r="H76" s="12"/>
      <c r="I76" s="17"/>
      <c r="J76" s="17"/>
      <c r="K76" s="7"/>
      <c r="L76" s="7"/>
      <c r="P76" s="12"/>
      <c r="Q76" s="12"/>
    </row>
    <row r="77" spans="3:17" x14ac:dyDescent="0.2">
      <c r="E77" s="12"/>
      <c r="F77" s="12"/>
      <c r="G77" s="12"/>
      <c r="H77" s="12"/>
      <c r="I77" s="17"/>
      <c r="P77" s="12"/>
      <c r="Q77" s="12"/>
    </row>
    <row r="78" spans="3:17" x14ac:dyDescent="0.2">
      <c r="E78" s="12"/>
      <c r="F78" s="12"/>
      <c r="G78" s="12"/>
      <c r="H78" s="12"/>
      <c r="I78" s="17"/>
      <c r="M78" s="20"/>
      <c r="P78" s="12"/>
      <c r="Q78" s="12"/>
    </row>
    <row r="79" spans="3:17" x14ac:dyDescent="0.2">
      <c r="C79" s="12"/>
      <c r="E79" s="12"/>
      <c r="F79" s="12"/>
      <c r="G79" s="12"/>
      <c r="H79" s="12"/>
      <c r="I79" s="17"/>
      <c r="P79" s="12"/>
      <c r="Q79" s="12"/>
    </row>
    <row r="80" spans="3:17" x14ac:dyDescent="0.2">
      <c r="C80" s="12"/>
      <c r="E80" s="12"/>
      <c r="F80" s="12"/>
      <c r="G80" s="12"/>
      <c r="H80" s="12"/>
      <c r="I80" s="17"/>
      <c r="P80" s="12"/>
      <c r="Q80" s="12"/>
    </row>
    <row r="81" spans="3:17" x14ac:dyDescent="0.2">
      <c r="C81" s="12"/>
      <c r="E81" s="12"/>
      <c r="F81" s="12"/>
      <c r="G81" s="12"/>
      <c r="H81" s="12"/>
      <c r="I81" s="17"/>
      <c r="P81" s="12"/>
      <c r="Q81" s="12"/>
    </row>
    <row r="82" spans="3:17" x14ac:dyDescent="0.2">
      <c r="C82" s="12"/>
      <c r="E82" s="12"/>
      <c r="F82" s="12"/>
      <c r="G82" s="12"/>
      <c r="H82" s="12"/>
      <c r="I82" s="17"/>
      <c r="P82" s="12"/>
      <c r="Q82" s="12"/>
    </row>
    <row r="83" spans="3:17" x14ac:dyDescent="0.2">
      <c r="E83" s="12"/>
      <c r="F83" s="12"/>
      <c r="G83" s="12"/>
      <c r="H83" s="12"/>
      <c r="I83" s="17"/>
      <c r="P83" s="12"/>
      <c r="Q83" s="12"/>
    </row>
    <row r="84" spans="3:17" x14ac:dyDescent="0.2">
      <c r="C84" s="12"/>
      <c r="E84" s="12"/>
      <c r="F84" s="12"/>
      <c r="G84" s="12"/>
      <c r="H84" s="12"/>
      <c r="I84" s="17"/>
      <c r="P84" s="12"/>
      <c r="Q84" s="12"/>
    </row>
    <row r="85" spans="3:17" x14ac:dyDescent="0.2">
      <c r="C85" s="12"/>
      <c r="E85" s="12"/>
      <c r="F85" s="12"/>
      <c r="G85" s="12"/>
      <c r="H85" s="12"/>
      <c r="I85" s="17"/>
      <c r="K85" s="17"/>
      <c r="P85" s="12"/>
      <c r="Q85" s="12"/>
    </row>
    <row r="86" spans="3:17" x14ac:dyDescent="0.2">
      <c r="E86" s="12"/>
      <c r="F86" s="12"/>
      <c r="G86" s="12"/>
      <c r="H86" s="12"/>
      <c r="I86" s="17"/>
      <c r="P86" s="12"/>
      <c r="Q86" s="12"/>
    </row>
    <row r="87" spans="3:17" x14ac:dyDescent="0.2">
      <c r="C87" s="12"/>
      <c r="E87" s="12"/>
      <c r="F87" s="12"/>
      <c r="G87" s="12"/>
      <c r="H87" s="12"/>
      <c r="I87" s="17"/>
      <c r="K87" s="17"/>
      <c r="P87" s="12"/>
      <c r="Q87" s="12"/>
    </row>
    <row r="88" spans="3:17" x14ac:dyDescent="0.2">
      <c r="E88" s="12"/>
      <c r="F88" s="12"/>
      <c r="G88" s="12"/>
      <c r="H88" s="12"/>
      <c r="I88" s="17"/>
      <c r="P88" s="12"/>
      <c r="Q88" s="12"/>
    </row>
    <row r="89" spans="3:17" x14ac:dyDescent="0.2">
      <c r="E89" s="12"/>
      <c r="F89" s="12"/>
      <c r="G89" s="12"/>
      <c r="H89" s="12"/>
      <c r="I89" s="17"/>
      <c r="P89" s="12"/>
      <c r="Q89" s="12"/>
    </row>
    <row r="90" spans="3:17" x14ac:dyDescent="0.2">
      <c r="E90" s="12"/>
      <c r="F90" s="12"/>
      <c r="G90" s="12"/>
      <c r="H90" s="12"/>
      <c r="I90" s="17"/>
      <c r="P90" s="12"/>
      <c r="Q90" s="12"/>
    </row>
    <row r="91" spans="3:17" x14ac:dyDescent="0.2">
      <c r="C91" s="12"/>
      <c r="E91" s="12"/>
      <c r="F91" s="12"/>
      <c r="G91" s="12"/>
      <c r="H91" s="12"/>
      <c r="P91" s="12"/>
      <c r="Q91" s="12"/>
    </row>
    <row r="92" spans="3:17" x14ac:dyDescent="0.2">
      <c r="C92" s="12"/>
      <c r="E92" s="12"/>
      <c r="F92" s="12"/>
      <c r="G92" s="12"/>
      <c r="H92" s="12"/>
      <c r="P92" s="12"/>
      <c r="Q92" s="12"/>
    </row>
    <row r="93" spans="3:17" x14ac:dyDescent="0.2">
      <c r="E93" s="12"/>
      <c r="F93" s="12"/>
      <c r="G93" s="12"/>
      <c r="H93" s="12"/>
      <c r="P93" s="12"/>
      <c r="Q93" s="12"/>
    </row>
    <row r="94" spans="3:17" x14ac:dyDescent="0.2">
      <c r="E94" s="12"/>
      <c r="F94" s="12"/>
      <c r="G94" s="12"/>
      <c r="H94" s="12"/>
      <c r="P94" s="12"/>
      <c r="Q94" s="12"/>
    </row>
    <row r="95" spans="3:17" x14ac:dyDescent="0.2">
      <c r="E95" s="12"/>
      <c r="F95" s="12"/>
      <c r="G95" s="12"/>
      <c r="H95" s="12"/>
      <c r="P95" s="12"/>
      <c r="Q95" s="12"/>
    </row>
    <row r="96" spans="3:17" x14ac:dyDescent="0.2">
      <c r="E96" s="12"/>
      <c r="F96" s="12"/>
      <c r="G96" s="12"/>
      <c r="H96" s="12"/>
      <c r="P96" s="12"/>
      <c r="Q96" s="12"/>
    </row>
    <row r="97" spans="5:17" x14ac:dyDescent="0.2">
      <c r="E97" s="12"/>
      <c r="F97" s="12"/>
      <c r="G97" s="12"/>
      <c r="H97" s="12"/>
      <c r="P97" s="12"/>
      <c r="Q97" s="12"/>
    </row>
    <row r="98" spans="5:17" x14ac:dyDescent="0.2">
      <c r="E98" s="12"/>
      <c r="F98" s="12"/>
      <c r="G98" s="12"/>
      <c r="H98" s="12"/>
      <c r="P98" s="12"/>
      <c r="Q98" s="12"/>
    </row>
    <row r="99" spans="5:17" x14ac:dyDescent="0.2">
      <c r="E99" s="12"/>
      <c r="F99" s="12"/>
      <c r="G99" s="12"/>
      <c r="H99" s="12"/>
      <c r="P99" s="12"/>
      <c r="Q99" s="12"/>
    </row>
    <row r="100" spans="5:17" x14ac:dyDescent="0.2">
      <c r="E100" s="12"/>
      <c r="F100" s="12"/>
      <c r="G100" s="12"/>
      <c r="H100" s="12"/>
      <c r="P100" s="12"/>
      <c r="Q100" s="12"/>
    </row>
    <row r="101" spans="5:17" x14ac:dyDescent="0.2">
      <c r="E101" s="12"/>
      <c r="F101" s="12"/>
      <c r="G101" s="12"/>
      <c r="H101" s="12"/>
      <c r="P101" s="12"/>
      <c r="Q101" s="12"/>
    </row>
    <row r="102" spans="5:17" x14ac:dyDescent="0.2">
      <c r="E102" s="12"/>
      <c r="F102" s="12"/>
      <c r="G102" s="12"/>
      <c r="H102" s="12"/>
      <c r="P102" s="12"/>
      <c r="Q102" s="12"/>
    </row>
    <row r="103" spans="5:17" x14ac:dyDescent="0.2">
      <c r="E103" s="12"/>
      <c r="F103" s="12"/>
      <c r="G103" s="12"/>
      <c r="H103" s="12"/>
      <c r="P103" s="12"/>
      <c r="Q103" s="12"/>
    </row>
    <row r="104" spans="5:17" x14ac:dyDescent="0.2">
      <c r="E104" s="12"/>
      <c r="F104" s="12"/>
      <c r="G104" s="12"/>
      <c r="H104" s="12"/>
      <c r="P104" s="12"/>
      <c r="Q104" s="12"/>
    </row>
    <row r="105" spans="5:17" x14ac:dyDescent="0.2">
      <c r="E105" s="12"/>
      <c r="F105" s="12"/>
      <c r="G105" s="12"/>
      <c r="H105" s="12"/>
      <c r="P105" s="12"/>
      <c r="Q105" s="12"/>
    </row>
    <row r="106" spans="5:17" x14ac:dyDescent="0.2">
      <c r="E106" s="12"/>
      <c r="F106" s="12"/>
      <c r="G106" s="12"/>
      <c r="H106" s="12"/>
      <c r="P106" s="12"/>
      <c r="Q106" s="12"/>
    </row>
    <row r="107" spans="5:17" x14ac:dyDescent="0.2">
      <c r="E107" s="12"/>
      <c r="F107" s="12"/>
      <c r="G107" s="12"/>
      <c r="H107" s="12"/>
      <c r="P107" s="12"/>
      <c r="Q107" s="12"/>
    </row>
    <row r="108" spans="5:17" x14ac:dyDescent="0.2">
      <c r="F108" s="12"/>
      <c r="G108" s="12"/>
      <c r="H108" s="12"/>
      <c r="P108" s="12"/>
      <c r="Q108" s="12"/>
    </row>
    <row r="109" spans="5:17" x14ac:dyDescent="0.2">
      <c r="E109" s="12"/>
      <c r="F109" s="12"/>
      <c r="G109" s="12"/>
      <c r="H109" s="12"/>
      <c r="P109" s="12"/>
      <c r="Q109" s="12"/>
    </row>
    <row r="110" spans="5:17" x14ac:dyDescent="0.2">
      <c r="E110" s="12"/>
      <c r="F110" s="12"/>
      <c r="G110" s="12"/>
      <c r="H110" s="12"/>
      <c r="P110" s="12"/>
      <c r="Q110" s="12"/>
    </row>
    <row r="111" spans="5:17" x14ac:dyDescent="0.2">
      <c r="E111" s="12"/>
      <c r="F111" s="12"/>
      <c r="G111" s="12"/>
      <c r="H111" s="12"/>
      <c r="P111" s="12"/>
      <c r="Q111" s="12"/>
    </row>
    <row r="112" spans="5:17" x14ac:dyDescent="0.2">
      <c r="E112" s="12"/>
      <c r="F112" s="12"/>
      <c r="G112" s="12"/>
      <c r="H112" s="12"/>
      <c r="P112" s="12"/>
      <c r="Q112" s="12"/>
    </row>
    <row r="113" spans="5:17" x14ac:dyDescent="0.2">
      <c r="E113" s="12"/>
      <c r="F113" s="12"/>
      <c r="G113" s="12"/>
      <c r="H113" s="12"/>
      <c r="P113" s="12"/>
      <c r="Q113" s="12"/>
    </row>
    <row r="114" spans="5:17" x14ac:dyDescent="0.2">
      <c r="F114" s="17"/>
      <c r="G114" s="12"/>
      <c r="H114" s="17"/>
      <c r="P114" s="12"/>
      <c r="Q114" s="12"/>
    </row>
    <row r="115" spans="5:17" x14ac:dyDescent="0.2">
      <c r="F115" s="17"/>
      <c r="G115" s="12"/>
      <c r="H115" s="12"/>
      <c r="P115" s="12"/>
      <c r="Q115" s="12"/>
    </row>
    <row r="116" spans="5:17" x14ac:dyDescent="0.2">
      <c r="E116" s="12"/>
      <c r="F116" s="17"/>
      <c r="G116" s="12"/>
      <c r="H116" s="12"/>
      <c r="P116" s="12"/>
      <c r="Q116" s="12"/>
    </row>
    <row r="117" spans="5:17" x14ac:dyDescent="0.2">
      <c r="F117" s="17"/>
      <c r="G117" s="12"/>
      <c r="H117" s="12"/>
      <c r="P117" s="12"/>
      <c r="Q117" s="12"/>
    </row>
    <row r="118" spans="5:17" x14ac:dyDescent="0.2">
      <c r="F118" s="17"/>
      <c r="G118" s="12"/>
      <c r="H118" s="12"/>
      <c r="P118" s="12"/>
      <c r="Q118" s="12"/>
    </row>
    <row r="119" spans="5:17" x14ac:dyDescent="0.2">
      <c r="E119" s="12"/>
      <c r="F119" s="12"/>
      <c r="G119" s="12"/>
      <c r="H119" s="12"/>
      <c r="P119" s="12"/>
      <c r="Q119" s="12"/>
    </row>
    <row r="120" spans="5:17" x14ac:dyDescent="0.2">
      <c r="G120" s="12"/>
      <c r="H120" s="12"/>
      <c r="P120" s="12"/>
      <c r="Q120" s="12"/>
    </row>
    <row r="121" spans="5:17" x14ac:dyDescent="0.2">
      <c r="F121" s="17"/>
      <c r="G121" s="12"/>
      <c r="H121" s="12"/>
      <c r="P121" s="12"/>
      <c r="Q121" s="12"/>
    </row>
    <row r="122" spans="5:17" x14ac:dyDescent="0.2">
      <c r="F122" s="17"/>
      <c r="G122" s="12"/>
      <c r="H122" s="12"/>
      <c r="P122" s="12"/>
      <c r="Q122" s="12"/>
    </row>
    <row r="123" spans="5:17" x14ac:dyDescent="0.2">
      <c r="G123" s="12"/>
      <c r="H123" s="12"/>
      <c r="P123" s="12"/>
      <c r="Q123" s="12"/>
    </row>
    <row r="124" spans="5:17" x14ac:dyDescent="0.2">
      <c r="F124" s="17"/>
      <c r="G124" s="12"/>
      <c r="H124" s="12"/>
      <c r="P124" s="12"/>
      <c r="Q124" s="12"/>
    </row>
    <row r="125" spans="5:17" x14ac:dyDescent="0.2">
      <c r="F125" s="17"/>
      <c r="G125" s="12"/>
      <c r="H125" s="12"/>
      <c r="P125" s="12"/>
      <c r="Q125" s="12"/>
    </row>
    <row r="126" spans="5:17" x14ac:dyDescent="0.2">
      <c r="F126" s="17"/>
      <c r="G126" s="12"/>
      <c r="H126" s="12"/>
      <c r="P126" s="12"/>
      <c r="Q126" s="12"/>
    </row>
    <row r="127" spans="5:17" x14ac:dyDescent="0.2">
      <c r="F127" s="17"/>
      <c r="G127" s="12"/>
      <c r="H127" s="12"/>
      <c r="P127" s="12"/>
      <c r="Q127" s="12"/>
    </row>
    <row r="128" spans="5:17" x14ac:dyDescent="0.2">
      <c r="F128" s="17"/>
      <c r="G128" s="12"/>
      <c r="H128" s="12"/>
      <c r="P128" s="12"/>
      <c r="Q128" s="12"/>
    </row>
    <row r="129" spans="5:17" x14ac:dyDescent="0.2">
      <c r="F129" s="17"/>
      <c r="G129" s="12"/>
      <c r="H129" s="12"/>
      <c r="P129" s="12"/>
      <c r="Q129" s="12"/>
    </row>
    <row r="130" spans="5:17" x14ac:dyDescent="0.2">
      <c r="E130" s="12"/>
      <c r="F130" s="12"/>
      <c r="G130" s="12"/>
      <c r="H130" s="12"/>
      <c r="P130" s="12"/>
      <c r="Q130" s="12"/>
    </row>
    <row r="131" spans="5:17" x14ac:dyDescent="0.2">
      <c r="E131" s="12"/>
      <c r="F131" s="12"/>
      <c r="G131" s="12"/>
      <c r="H131" s="12"/>
      <c r="P131" s="12"/>
      <c r="Q131" s="12"/>
    </row>
    <row r="132" spans="5:17" x14ac:dyDescent="0.2">
      <c r="E132" s="12"/>
      <c r="F132" s="12"/>
      <c r="G132" s="12"/>
      <c r="H132" s="12"/>
      <c r="P132" s="12"/>
      <c r="Q132" s="12"/>
    </row>
    <row r="133" spans="5:17" x14ac:dyDescent="0.2">
      <c r="E133" s="12"/>
      <c r="F133" s="12"/>
      <c r="G133" s="12"/>
      <c r="H133" s="12"/>
      <c r="P133" s="12"/>
      <c r="Q133" s="12"/>
    </row>
    <row r="134" spans="5:17" x14ac:dyDescent="0.2">
      <c r="F134" s="17"/>
      <c r="G134" s="12"/>
      <c r="H134" s="12"/>
      <c r="P134" s="12"/>
      <c r="Q134" s="12"/>
    </row>
    <row r="135" spans="5:17" x14ac:dyDescent="0.2">
      <c r="F135" s="17"/>
      <c r="G135" s="12"/>
      <c r="H135" s="12"/>
      <c r="P135" s="12"/>
      <c r="Q135" s="12"/>
    </row>
    <row r="136" spans="5:17" x14ac:dyDescent="0.2">
      <c r="F136" s="17"/>
      <c r="G136" s="12"/>
      <c r="H136" s="12"/>
      <c r="P136" s="12"/>
      <c r="Q136" s="12"/>
    </row>
    <row r="137" spans="5:17" x14ac:dyDescent="0.2">
      <c r="E137" s="12"/>
      <c r="F137" s="12"/>
      <c r="G137" s="12"/>
      <c r="H137" s="12"/>
      <c r="P137" s="12"/>
      <c r="Q137" s="12"/>
    </row>
    <row r="138" spans="5:17" x14ac:dyDescent="0.2">
      <c r="F138" s="17"/>
      <c r="G138" s="12"/>
      <c r="H138" s="12"/>
      <c r="P138" s="12"/>
      <c r="Q138" s="12"/>
    </row>
    <row r="139" spans="5:17" x14ac:dyDescent="0.2">
      <c r="F139" s="17"/>
      <c r="G139" s="12"/>
      <c r="H139" s="12"/>
      <c r="P139" s="12"/>
      <c r="Q139" s="12"/>
    </row>
    <row r="140" spans="5:17" x14ac:dyDescent="0.2">
      <c r="G140" s="12"/>
      <c r="H140" s="12"/>
      <c r="P140" s="12"/>
      <c r="Q140" s="12"/>
    </row>
    <row r="141" spans="5:17" x14ac:dyDescent="0.2">
      <c r="G141" s="12"/>
      <c r="H141" s="12"/>
      <c r="P141" s="12"/>
      <c r="Q141" s="12"/>
    </row>
    <row r="142" spans="5:17" x14ac:dyDescent="0.2">
      <c r="G142" s="12"/>
      <c r="H142" s="12"/>
      <c r="P142" s="12"/>
      <c r="Q142" s="12"/>
    </row>
    <row r="143" spans="5:17" x14ac:dyDescent="0.2">
      <c r="G143" s="12"/>
      <c r="H143" s="12"/>
      <c r="P143" s="12"/>
      <c r="Q143" s="12"/>
    </row>
    <row r="144" spans="5:17" x14ac:dyDescent="0.2">
      <c r="G144" s="12"/>
      <c r="H144" s="12"/>
      <c r="P144" s="12"/>
      <c r="Q144" s="12"/>
    </row>
    <row r="145" spans="7:17" x14ac:dyDescent="0.2">
      <c r="G145" s="12"/>
      <c r="H145" s="12"/>
      <c r="P145" s="12"/>
      <c r="Q145" s="12"/>
    </row>
    <row r="146" spans="7:17" x14ac:dyDescent="0.2">
      <c r="G146" s="12"/>
      <c r="H146" s="12"/>
      <c r="P146" s="12"/>
      <c r="Q146" s="12"/>
    </row>
    <row r="147" spans="7:17" x14ac:dyDescent="0.2">
      <c r="G147" s="12"/>
      <c r="H147" s="12"/>
      <c r="P147" s="12"/>
      <c r="Q147" s="12"/>
    </row>
    <row r="148" spans="7:17" x14ac:dyDescent="0.2">
      <c r="G148" s="12"/>
      <c r="H148" s="12"/>
    </row>
    <row r="149" spans="7:17" x14ac:dyDescent="0.2">
      <c r="G149" s="12"/>
      <c r="H149" s="12"/>
    </row>
    <row r="150" spans="7:17" x14ac:dyDescent="0.2">
      <c r="G150" s="12"/>
      <c r="H150" s="12"/>
    </row>
    <row r="151" spans="7:17" x14ac:dyDescent="0.2">
      <c r="G151" s="12"/>
      <c r="H151" s="12"/>
    </row>
    <row r="152" spans="7:17" x14ac:dyDescent="0.2">
      <c r="G152" s="12"/>
      <c r="H152" s="12"/>
    </row>
    <row r="153" spans="7:17" x14ac:dyDescent="0.2">
      <c r="G153" s="12"/>
      <c r="H153" s="12"/>
    </row>
    <row r="154" spans="7:17" x14ac:dyDescent="0.2">
      <c r="G154" s="12"/>
      <c r="H154" s="12"/>
    </row>
    <row r="155" spans="7:17" x14ac:dyDescent="0.2">
      <c r="G155" s="12"/>
      <c r="H155" s="12"/>
    </row>
    <row r="156" spans="7:17" x14ac:dyDescent="0.2">
      <c r="G156" s="12"/>
      <c r="H156" s="12"/>
    </row>
    <row r="157" spans="7:17" x14ac:dyDescent="0.2">
      <c r="G157" s="12"/>
      <c r="H157" s="12"/>
    </row>
    <row r="158" spans="7:17" x14ac:dyDescent="0.2">
      <c r="G158" s="12"/>
      <c r="H158" s="12"/>
    </row>
    <row r="159" spans="7:17" x14ac:dyDescent="0.2">
      <c r="G159" s="12"/>
      <c r="H159" s="12"/>
    </row>
    <row r="160" spans="7:17" x14ac:dyDescent="0.2">
      <c r="G160" s="12"/>
      <c r="H160" s="12"/>
    </row>
    <row r="161" spans="7:8" x14ac:dyDescent="0.2">
      <c r="G161" s="12"/>
      <c r="H161" s="12"/>
    </row>
    <row r="162" spans="7:8" x14ac:dyDescent="0.2">
      <c r="G162" s="12"/>
      <c r="H162" s="12"/>
    </row>
    <row r="163" spans="7:8" x14ac:dyDescent="0.2">
      <c r="G163" s="12"/>
      <c r="H163" s="12"/>
    </row>
    <row r="164" spans="7:8" x14ac:dyDescent="0.2">
      <c r="G164" s="12"/>
      <c r="H164" s="12"/>
    </row>
    <row r="165" spans="7:8" x14ac:dyDescent="0.2">
      <c r="G165" s="12"/>
      <c r="H165" s="12"/>
    </row>
    <row r="166" spans="7:8" x14ac:dyDescent="0.2">
      <c r="G166" s="12"/>
      <c r="H166" s="12"/>
    </row>
    <row r="167" spans="7:8" x14ac:dyDescent="0.2">
      <c r="G167" s="12"/>
      <c r="H167" s="12"/>
    </row>
    <row r="168" spans="7:8" x14ac:dyDescent="0.2">
      <c r="G168" s="12"/>
      <c r="H168" s="12"/>
    </row>
    <row r="169" spans="7:8" x14ac:dyDescent="0.2">
      <c r="G169" s="12"/>
      <c r="H169" s="12"/>
    </row>
    <row r="170" spans="7:8" x14ac:dyDescent="0.2">
      <c r="G170" s="12"/>
      <c r="H170" s="12"/>
    </row>
    <row r="171" spans="7:8" x14ac:dyDescent="0.2">
      <c r="G171" s="12"/>
      <c r="H171" s="12"/>
    </row>
    <row r="172" spans="7:8" x14ac:dyDescent="0.2">
      <c r="G172" s="12"/>
      <c r="H172" s="12"/>
    </row>
    <row r="173" spans="7:8" x14ac:dyDescent="0.2">
      <c r="G173" s="12"/>
      <c r="H173" s="12"/>
    </row>
    <row r="174" spans="7:8" x14ac:dyDescent="0.2">
      <c r="G174" s="12"/>
      <c r="H174" s="12"/>
    </row>
    <row r="175" spans="7:8" x14ac:dyDescent="0.2">
      <c r="G175" s="12"/>
      <c r="H175" s="12"/>
    </row>
    <row r="176" spans="7:8" x14ac:dyDescent="0.2">
      <c r="G176" s="12"/>
      <c r="H176" s="12"/>
    </row>
    <row r="177" spans="7:8" x14ac:dyDescent="0.2">
      <c r="G177" s="12"/>
      <c r="H177" s="12"/>
    </row>
    <row r="178" spans="7:8" x14ac:dyDescent="0.2">
      <c r="G178" s="12"/>
      <c r="H178" s="12"/>
    </row>
    <row r="179" spans="7:8" x14ac:dyDescent="0.2">
      <c r="G179" s="12"/>
      <c r="H179" s="12"/>
    </row>
    <row r="180" spans="7:8" x14ac:dyDescent="0.2">
      <c r="G180" s="12"/>
      <c r="H180" s="12"/>
    </row>
    <row r="181" spans="7:8" x14ac:dyDescent="0.2">
      <c r="G181" s="12"/>
      <c r="H181" s="12"/>
    </row>
    <row r="182" spans="7:8" x14ac:dyDescent="0.2">
      <c r="G182" s="12"/>
      <c r="H182" s="12"/>
    </row>
    <row r="183" spans="7:8" x14ac:dyDescent="0.2">
      <c r="G183" s="12"/>
      <c r="H183" s="12"/>
    </row>
    <row r="184" spans="7:8" x14ac:dyDescent="0.2">
      <c r="G184" s="12"/>
      <c r="H184" s="12"/>
    </row>
    <row r="185" spans="7:8" x14ac:dyDescent="0.2">
      <c r="G185" s="12"/>
      <c r="H185" s="12"/>
    </row>
    <row r="186" spans="7:8" x14ac:dyDescent="0.2">
      <c r="G186" s="12"/>
      <c r="H186" s="12"/>
    </row>
    <row r="187" spans="7:8" x14ac:dyDescent="0.2">
      <c r="G187" s="12"/>
      <c r="H187" s="12"/>
    </row>
    <row r="188" spans="7:8" x14ac:dyDescent="0.2">
      <c r="G188" s="12"/>
      <c r="H188" s="12"/>
    </row>
    <row r="189" spans="7:8" x14ac:dyDescent="0.2">
      <c r="G189" s="12"/>
      <c r="H189" s="12"/>
    </row>
    <row r="190" spans="7:8" x14ac:dyDescent="0.2">
      <c r="G190" s="12"/>
      <c r="H190" s="12"/>
    </row>
    <row r="191" spans="7:8" x14ac:dyDescent="0.2">
      <c r="G191" s="12"/>
      <c r="H191" s="12"/>
    </row>
  </sheetData>
  <sheetProtection selectLockedCells="1" selectUnlockedCells="1"/>
  <sortState ref="M33:O59">
    <sortCondition descending="1" ref="O33:O59"/>
  </sortState>
  <phoneticPr fontId="9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"/>
  <sheetViews>
    <sheetView showGridLines="0" zoomScale="95" zoomScaleNormal="95" workbookViewId="0">
      <selection activeCell="O8" sqref="O8"/>
    </sheetView>
  </sheetViews>
  <sheetFormatPr baseColWidth="10" defaultColWidth="9.140625" defaultRowHeight="12.75" x14ac:dyDescent="0.2"/>
  <cols>
    <col min="1" max="1" width="2.28515625" style="2" customWidth="1"/>
    <col min="2" max="2" width="19.42578125" style="2" customWidth="1"/>
    <col min="3" max="3" width="12.14062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24" t="s">
        <v>40</v>
      </c>
    </row>
    <row r="2" spans="2:16" ht="21.95" customHeight="1" x14ac:dyDescent="0.2">
      <c r="B2" s="4" t="s">
        <v>14</v>
      </c>
      <c r="C2" s="18" t="s">
        <v>0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26" t="s">
        <v>16</v>
      </c>
      <c r="J2" s="26" t="s">
        <v>25</v>
      </c>
      <c r="K2" s="26" t="s">
        <v>55</v>
      </c>
      <c r="L2" s="26" t="s">
        <v>62</v>
      </c>
      <c r="M2" s="26">
        <v>2014</v>
      </c>
      <c r="N2" s="26">
        <v>2015</v>
      </c>
      <c r="O2" s="26">
        <v>2016</v>
      </c>
      <c r="P2" s="26">
        <v>2017</v>
      </c>
    </row>
    <row r="3" spans="2:16" ht="21.95" customHeight="1" x14ac:dyDescent="0.2">
      <c r="B3" s="97" t="s">
        <v>41</v>
      </c>
      <c r="C3" s="45" t="s">
        <v>15</v>
      </c>
      <c r="D3" s="8">
        <v>22881</v>
      </c>
      <c r="E3" s="8">
        <v>25392</v>
      </c>
      <c r="F3" s="8">
        <v>26903</v>
      </c>
      <c r="G3" s="8">
        <v>26334</v>
      </c>
      <c r="H3" s="7">
        <v>28470</v>
      </c>
      <c r="I3" s="7">
        <v>29120</v>
      </c>
      <c r="J3" s="7">
        <v>31436</v>
      </c>
      <c r="K3" s="73">
        <v>31174</v>
      </c>
      <c r="L3" s="73">
        <v>30177</v>
      </c>
      <c r="M3" s="73">
        <v>28754</v>
      </c>
      <c r="N3" s="73">
        <v>29142</v>
      </c>
      <c r="O3" s="73">
        <v>29149</v>
      </c>
      <c r="P3" s="73">
        <v>28944</v>
      </c>
    </row>
    <row r="4" spans="2:16" ht="21.95" customHeight="1" x14ac:dyDescent="0.2">
      <c r="B4" s="98"/>
      <c r="C4" s="42" t="s">
        <v>47</v>
      </c>
      <c r="D4" s="37">
        <v>125947</v>
      </c>
      <c r="E4" s="37">
        <v>148673</v>
      </c>
      <c r="F4" s="37">
        <v>156203</v>
      </c>
      <c r="G4" s="37">
        <v>150680</v>
      </c>
      <c r="H4" s="37">
        <v>161761</v>
      </c>
      <c r="I4" s="37">
        <v>170216</v>
      </c>
      <c r="J4" s="37">
        <v>185016</v>
      </c>
      <c r="K4" s="74">
        <v>187028</v>
      </c>
      <c r="L4" s="74">
        <v>180155</v>
      </c>
      <c r="M4" s="74">
        <v>167322</v>
      </c>
      <c r="N4" s="74">
        <v>184918</v>
      </c>
      <c r="O4" s="74">
        <v>169289</v>
      </c>
      <c r="P4" s="74">
        <v>179777</v>
      </c>
    </row>
    <row r="5" spans="2:16" ht="15" customHeight="1" x14ac:dyDescent="0.2">
      <c r="B5" s="75" t="s">
        <v>61</v>
      </c>
    </row>
    <row r="6" spans="2:16" x14ac:dyDescent="0.2">
      <c r="D6" s="17"/>
      <c r="E6" s="17"/>
      <c r="F6" s="17"/>
      <c r="G6" s="17"/>
      <c r="K6" s="17"/>
    </row>
    <row r="8" spans="2:16" x14ac:dyDescent="0.2">
      <c r="D8" s="17"/>
      <c r="E8" s="17"/>
      <c r="F8" s="17"/>
      <c r="G8" s="17"/>
      <c r="H8" s="17"/>
      <c r="I8" s="17"/>
      <c r="J8" s="17"/>
      <c r="O8" s="46"/>
    </row>
    <row r="9" spans="2:16" x14ac:dyDescent="0.2">
      <c r="H9" s="17"/>
      <c r="I9" s="17"/>
    </row>
    <row r="10" spans="2:16" x14ac:dyDescent="0.2">
      <c r="D10" s="17"/>
      <c r="E10" s="17"/>
      <c r="F10" s="17"/>
      <c r="G10" s="17"/>
      <c r="H10" s="17"/>
      <c r="I10" s="17"/>
      <c r="J10" s="17"/>
    </row>
    <row r="11" spans="2:16" ht="18" customHeight="1" x14ac:dyDescent="0.2">
      <c r="D11" s="17"/>
      <c r="E11" s="17"/>
      <c r="F11" s="17"/>
      <c r="G11" s="17"/>
      <c r="H11" s="19"/>
      <c r="I11"/>
      <c r="J11"/>
    </row>
    <row r="12" spans="2:16" ht="18" customHeight="1" x14ac:dyDescent="0.2">
      <c r="D12" s="17"/>
      <c r="E12" s="17"/>
      <c r="F12" s="17"/>
      <c r="G12" s="17"/>
      <c r="H12"/>
      <c r="I12"/>
      <c r="J12"/>
    </row>
    <row r="13" spans="2:16" x14ac:dyDescent="0.2">
      <c r="H13"/>
      <c r="I13"/>
      <c r="J13"/>
    </row>
    <row r="16" spans="2:16" x14ac:dyDescent="0.2">
      <c r="I16" s="17"/>
      <c r="K16" s="17"/>
    </row>
  </sheetData>
  <sheetProtection selectLockedCells="1" selectUnlockedCells="1"/>
  <mergeCells count="1">
    <mergeCell ref="B3:B4"/>
  </mergeCells>
  <phoneticPr fontId="9" type="noConversion"/>
  <pageMargins left="0.35" right="0.25" top="1" bottom="1" header="0.51180555555555551" footer="0.51180555555555551"/>
  <pageSetup paperSize="9" scale="68" firstPageNumber="0" orientation="portrait" horizontalDpi="300" verticalDpi="300" r:id="rId1"/>
  <headerFooter alignWithMargins="0"/>
  <ignoredErrors>
    <ignoredError sqref="I2:L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tabSelected="1" zoomScaleNormal="100" workbookViewId="0">
      <selection activeCell="C25" sqref="C25"/>
    </sheetView>
  </sheetViews>
  <sheetFormatPr baseColWidth="10" defaultColWidth="9.140625" defaultRowHeight="12.75" x14ac:dyDescent="0.2"/>
  <cols>
    <col min="1" max="1" width="2.28515625" customWidth="1"/>
    <col min="2" max="2" width="28.2851562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25.5" customHeight="1" x14ac:dyDescent="0.2">
      <c r="B1" s="38" t="s">
        <v>42</v>
      </c>
    </row>
    <row r="2" spans="2:16" ht="23.25" customHeight="1" x14ac:dyDescent="0.2">
      <c r="B2" s="1" t="s">
        <v>14</v>
      </c>
      <c r="C2" s="1" t="s">
        <v>0</v>
      </c>
      <c r="D2" s="21">
        <v>2005</v>
      </c>
      <c r="E2" s="21">
        <v>2006</v>
      </c>
      <c r="F2" s="21">
        <v>2007</v>
      </c>
      <c r="G2" s="21">
        <v>2008</v>
      </c>
      <c r="H2" s="21">
        <v>2009</v>
      </c>
      <c r="I2" s="21">
        <v>2010</v>
      </c>
      <c r="J2" s="21">
        <v>2011</v>
      </c>
      <c r="K2" s="21">
        <v>2012</v>
      </c>
      <c r="L2" s="21">
        <v>2013</v>
      </c>
      <c r="M2" s="21">
        <v>2014</v>
      </c>
      <c r="N2" s="21">
        <v>2015</v>
      </c>
      <c r="O2" s="21">
        <v>2016</v>
      </c>
      <c r="P2" s="21">
        <v>2017</v>
      </c>
    </row>
    <row r="3" spans="2:16" ht="18" customHeight="1" x14ac:dyDescent="0.2">
      <c r="B3" s="39" t="s">
        <v>22</v>
      </c>
      <c r="C3" s="13" t="s">
        <v>47</v>
      </c>
      <c r="D3" s="8">
        <v>125947</v>
      </c>
      <c r="E3" s="8">
        <v>148673</v>
      </c>
      <c r="F3" s="36">
        <v>156203</v>
      </c>
      <c r="G3" s="8">
        <v>150680</v>
      </c>
      <c r="H3" s="8">
        <v>161761</v>
      </c>
      <c r="I3" s="36">
        <v>170216</v>
      </c>
      <c r="J3" s="36">
        <v>185016</v>
      </c>
      <c r="K3" s="36">
        <v>187028</v>
      </c>
      <c r="L3" s="36">
        <v>180155</v>
      </c>
      <c r="M3" s="36">
        <v>167322</v>
      </c>
      <c r="N3" s="36">
        <v>184918</v>
      </c>
      <c r="O3" s="36">
        <v>169289</v>
      </c>
      <c r="P3" s="36">
        <v>179777</v>
      </c>
    </row>
    <row r="4" spans="2:16" ht="18" customHeight="1" x14ac:dyDescent="0.2">
      <c r="B4" s="40" t="s">
        <v>23</v>
      </c>
      <c r="C4" s="14" t="s">
        <v>47</v>
      </c>
      <c r="D4" s="15">
        <v>158266.02299999999</v>
      </c>
      <c r="E4" s="15">
        <v>91589.103000000003</v>
      </c>
      <c r="F4" s="15">
        <v>100970.07499999998</v>
      </c>
      <c r="G4" s="15">
        <v>137619.16199999998</v>
      </c>
      <c r="H4" s="15">
        <v>109259.65</v>
      </c>
      <c r="I4" s="15">
        <v>114541.18800000001</v>
      </c>
      <c r="J4" s="15">
        <v>120996.62999999999</v>
      </c>
      <c r="K4" s="15">
        <v>111898.21199999998</v>
      </c>
      <c r="L4" s="15">
        <v>109218.63</v>
      </c>
      <c r="M4" s="15">
        <v>111323.912</v>
      </c>
      <c r="N4" s="15">
        <v>162805.06599999999</v>
      </c>
      <c r="O4" s="15">
        <v>182001.57500000004</v>
      </c>
      <c r="P4" s="15">
        <v>124497.98500000002</v>
      </c>
    </row>
    <row r="5" spans="2:16" ht="18" customHeight="1" x14ac:dyDescent="0.2">
      <c r="B5" s="25" t="s">
        <v>24</v>
      </c>
      <c r="C5" s="22" t="s">
        <v>47</v>
      </c>
      <c r="D5" s="41">
        <v>15915.962</v>
      </c>
      <c r="E5" s="41">
        <v>14631.239</v>
      </c>
      <c r="F5" s="41">
        <v>18392.73</v>
      </c>
      <c r="G5" s="41">
        <v>9013.6470000000008</v>
      </c>
      <c r="H5" s="41">
        <v>34981.991999999998</v>
      </c>
      <c r="I5" s="41">
        <v>32184.434999999998</v>
      </c>
      <c r="J5" s="41">
        <v>27004.7</v>
      </c>
      <c r="K5" s="41">
        <v>21013.120999999999</v>
      </c>
      <c r="L5" s="41">
        <v>33612.664000000004</v>
      </c>
      <c r="M5" s="41">
        <v>75394.212</v>
      </c>
      <c r="N5" s="41">
        <v>60455.072</v>
      </c>
      <c r="O5" s="41">
        <v>92007.864999999991</v>
      </c>
      <c r="P5" s="41">
        <v>79932.962</v>
      </c>
    </row>
    <row r="6" spans="2:16" ht="18" customHeight="1" x14ac:dyDescent="0.2">
      <c r="B6" s="43"/>
      <c r="C6" s="4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x14ac:dyDescent="0.2">
      <c r="F7"/>
      <c r="G7"/>
      <c r="H7"/>
      <c r="I7"/>
      <c r="J7"/>
      <c r="K7"/>
    </row>
    <row r="8" spans="2:16" x14ac:dyDescent="0.2">
      <c r="C8"/>
      <c r="D8"/>
      <c r="E8"/>
      <c r="F8"/>
      <c r="G8"/>
      <c r="H8"/>
      <c r="I8"/>
      <c r="J8"/>
      <c r="K8"/>
    </row>
    <row r="9" spans="2:16" x14ac:dyDescent="0.2">
      <c r="C9"/>
      <c r="D9"/>
      <c r="E9"/>
      <c r="F9"/>
      <c r="G9"/>
      <c r="H9"/>
      <c r="I9"/>
      <c r="J9"/>
      <c r="K9"/>
    </row>
    <row r="10" spans="2:16" x14ac:dyDescent="0.2">
      <c r="C10"/>
      <c r="D10"/>
      <c r="E10"/>
      <c r="F10"/>
      <c r="G10"/>
      <c r="H10"/>
      <c r="I10"/>
      <c r="J10"/>
      <c r="K10"/>
    </row>
    <row r="11" spans="2:16" x14ac:dyDescent="0.2">
      <c r="C11"/>
      <c r="D11"/>
      <c r="E11"/>
      <c r="F11"/>
      <c r="G11"/>
      <c r="H11"/>
      <c r="I11"/>
      <c r="J11"/>
      <c r="K11"/>
    </row>
    <row r="12" spans="2:16" x14ac:dyDescent="0.2">
      <c r="C12"/>
      <c r="D12"/>
      <c r="E12"/>
      <c r="F12"/>
      <c r="G12"/>
      <c r="H12"/>
      <c r="I12"/>
      <c r="J12"/>
      <c r="K12"/>
    </row>
    <row r="13" spans="2:16" x14ac:dyDescent="0.2">
      <c r="C13"/>
      <c r="D13"/>
      <c r="E13"/>
      <c r="F13"/>
      <c r="G13"/>
      <c r="H13"/>
      <c r="I13"/>
      <c r="J13"/>
      <c r="K13"/>
    </row>
    <row r="14" spans="2:16" x14ac:dyDescent="0.2">
      <c r="C14"/>
      <c r="D14"/>
      <c r="E14"/>
      <c r="F14"/>
      <c r="G14"/>
      <c r="H14"/>
      <c r="I14"/>
      <c r="J14"/>
      <c r="K14"/>
    </row>
    <row r="15" spans="2:16" x14ac:dyDescent="0.2">
      <c r="C15"/>
      <c r="D15"/>
      <c r="E15"/>
      <c r="F15"/>
      <c r="G15"/>
      <c r="H15"/>
      <c r="I15"/>
      <c r="J15"/>
      <c r="K15"/>
    </row>
    <row r="16" spans="2:16" x14ac:dyDescent="0.2">
      <c r="C16"/>
      <c r="D16"/>
      <c r="E16"/>
      <c r="F16"/>
      <c r="G16"/>
      <c r="H16"/>
      <c r="I16"/>
      <c r="J16"/>
      <c r="K16"/>
    </row>
    <row r="17" spans="3:11" x14ac:dyDescent="0.2">
      <c r="C17"/>
      <c r="D17"/>
      <c r="E17"/>
      <c r="F17"/>
      <c r="G17"/>
      <c r="H17"/>
      <c r="I17"/>
      <c r="J17"/>
      <c r="K17"/>
    </row>
    <row r="18" spans="3:11" x14ac:dyDescent="0.2">
      <c r="C18"/>
      <c r="D18"/>
      <c r="E18"/>
      <c r="F18"/>
      <c r="G18"/>
      <c r="H18"/>
      <c r="I18"/>
      <c r="J18"/>
      <c r="K18"/>
    </row>
  </sheetData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'1'!Zone_d_impression</vt:lpstr>
      <vt:lpstr>'4'!Zone_d_impression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Invité</cp:lastModifiedBy>
  <cp:lastPrinted>2018-08-28T10:17:56Z</cp:lastPrinted>
  <dcterms:created xsi:type="dcterms:W3CDTF">2011-09-19T15:33:05Z</dcterms:created>
  <dcterms:modified xsi:type="dcterms:W3CDTF">2019-11-03T22:04:57Z</dcterms:modified>
</cp:coreProperties>
</file>