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SCV\2019-2020\Exercícios\Produtos\"/>
    </mc:Choice>
  </mc:AlternateContent>
  <bookViews>
    <workbookView xWindow="0" yWindow="0" windowWidth="19200" windowHeight="7350" tabRatio="351" activeTab="5"/>
  </bookViews>
  <sheets>
    <sheet name="1" sheetId="2" r:id="rId1"/>
    <sheet name="2" sheetId="3" r:id="rId2"/>
    <sheet name="3" sheetId="4" r:id="rId3"/>
    <sheet name="4" sheetId="5" r:id="rId4"/>
    <sheet name="5" sheetId="8" r:id="rId5"/>
    <sheet name="6" sheetId="10" r:id="rId6"/>
  </sheets>
  <definedNames>
    <definedName name="_xlnm.Print_Area" localSheetId="0">'1'!$B$1:$W$30</definedName>
  </definedNames>
  <calcPr calcId="152511"/>
</workbook>
</file>

<file path=xl/calcChain.xml><?xml version="1.0" encoding="utf-8"?>
<calcChain xmlns="http://schemas.openxmlformats.org/spreadsheetml/2006/main">
  <c r="V9" i="5" l="1"/>
  <c r="E21" i="2" l="1"/>
  <c r="E5" i="3"/>
  <c r="I8" i="3" l="1"/>
  <c r="H8" i="3"/>
  <c r="G8" i="3"/>
  <c r="F8" i="3"/>
  <c r="E8" i="3"/>
  <c r="I5" i="3"/>
  <c r="H5" i="3"/>
  <c r="G5" i="3"/>
  <c r="F5" i="3"/>
  <c r="W8" i="3"/>
  <c r="W5" i="3"/>
  <c r="E30" i="2"/>
  <c r="F29" i="2"/>
  <c r="E23" i="2"/>
  <c r="E22" i="2"/>
  <c r="I25" i="2"/>
  <c r="H25" i="2"/>
  <c r="H26" i="2" s="1"/>
  <c r="G25" i="2"/>
  <c r="F25" i="2"/>
  <c r="F26" i="2" s="1"/>
  <c r="E25" i="2"/>
  <c r="I24" i="2"/>
  <c r="I29" i="2" s="1"/>
  <c r="H24" i="2"/>
  <c r="G24" i="2"/>
  <c r="G29" i="2" s="1"/>
  <c r="F24" i="2"/>
  <c r="E24" i="2"/>
  <c r="E29" i="2" s="1"/>
  <c r="I22" i="2"/>
  <c r="I23" i="2" s="1"/>
  <c r="H22" i="2"/>
  <c r="G22" i="2"/>
  <c r="F22" i="2"/>
  <c r="F23" i="2" s="1"/>
  <c r="I21" i="2"/>
  <c r="H21" i="2"/>
  <c r="H29" i="2" s="1"/>
  <c r="G21" i="2"/>
  <c r="F21" i="2"/>
  <c r="I20" i="2"/>
  <c r="H20" i="2"/>
  <c r="G20" i="2"/>
  <c r="F20" i="2"/>
  <c r="E20" i="2"/>
  <c r="I17" i="2"/>
  <c r="H17" i="2"/>
  <c r="G17" i="2"/>
  <c r="F17" i="2"/>
  <c r="E17" i="2"/>
  <c r="I14" i="2"/>
  <c r="H14" i="2"/>
  <c r="G14" i="2"/>
  <c r="F14" i="2"/>
  <c r="E14" i="2"/>
  <c r="I11" i="2"/>
  <c r="H11" i="2"/>
  <c r="G11" i="2"/>
  <c r="F11" i="2"/>
  <c r="E11" i="2"/>
  <c r="I8" i="2"/>
  <c r="H8" i="2"/>
  <c r="G8" i="2"/>
  <c r="F8" i="2"/>
  <c r="E8" i="2"/>
  <c r="I5" i="2"/>
  <c r="H5" i="2"/>
  <c r="G5" i="2"/>
  <c r="F5" i="2"/>
  <c r="E5" i="2"/>
  <c r="G26" i="2" l="1"/>
  <c r="I30" i="2"/>
  <c r="F30" i="2"/>
  <c r="G23" i="2"/>
  <c r="G30" i="2"/>
  <c r="H23" i="2"/>
  <c r="E26" i="2"/>
  <c r="I26" i="2"/>
  <c r="H30" i="2"/>
  <c r="W25" i="2"/>
  <c r="W24" i="2"/>
  <c r="W22" i="2"/>
  <c r="W21" i="2"/>
  <c r="W20" i="2"/>
  <c r="W17" i="2"/>
  <c r="W14" i="2"/>
  <c r="W11" i="2"/>
  <c r="W8" i="2"/>
  <c r="W5" i="2"/>
  <c r="W26" i="2" l="1"/>
  <c r="W23" i="2"/>
  <c r="W29" i="2"/>
  <c r="W30" i="2"/>
  <c r="U9" i="5" l="1"/>
  <c r="V8" i="3"/>
  <c r="V5" i="3"/>
  <c r="V25" i="2"/>
  <c r="V24" i="2"/>
  <c r="V22" i="2"/>
  <c r="V21" i="2"/>
  <c r="V20" i="2"/>
  <c r="V17" i="2"/>
  <c r="V14" i="2"/>
  <c r="V11" i="2"/>
  <c r="V8" i="2"/>
  <c r="V5" i="2"/>
  <c r="V30" i="2" l="1"/>
  <c r="V29" i="2"/>
  <c r="V23" i="2"/>
  <c r="V26" i="2"/>
  <c r="C35" i="4"/>
  <c r="G22" i="4"/>
  <c r="H22" i="4"/>
  <c r="T9" i="5" l="1"/>
  <c r="S9" i="5"/>
  <c r="R9" i="5"/>
  <c r="Q9" i="5"/>
  <c r="U8" i="3" l="1"/>
  <c r="U5" i="3"/>
  <c r="U25" i="2"/>
  <c r="U24" i="2"/>
  <c r="U22" i="2"/>
  <c r="U21" i="2"/>
  <c r="U23" i="2" s="1"/>
  <c r="U20" i="2"/>
  <c r="U17" i="2"/>
  <c r="U14" i="2"/>
  <c r="U11" i="2"/>
  <c r="U8" i="2"/>
  <c r="U5" i="2"/>
  <c r="U30" i="2" l="1"/>
  <c r="U29" i="2"/>
  <c r="U26" i="2"/>
  <c r="J8" i="3"/>
  <c r="D35" i="4"/>
  <c r="D22" i="4"/>
  <c r="C22" i="4"/>
  <c r="T8" i="3"/>
  <c r="T5" i="3"/>
  <c r="T25" i="2"/>
  <c r="T24" i="2"/>
  <c r="T22" i="2"/>
  <c r="T21" i="2"/>
  <c r="T20" i="2"/>
  <c r="T17" i="2"/>
  <c r="T14" i="2"/>
  <c r="T11" i="2"/>
  <c r="T8" i="2"/>
  <c r="T5" i="2"/>
  <c r="T26" i="2" l="1"/>
  <c r="T29" i="2"/>
  <c r="T30" i="2"/>
  <c r="T23" i="2"/>
  <c r="O8" i="3"/>
  <c r="R5" i="3"/>
  <c r="S25" i="2"/>
  <c r="S24" i="2"/>
  <c r="S22" i="2"/>
  <c r="S21" i="2"/>
  <c r="S23" i="2" l="1"/>
  <c r="S8" i="3"/>
  <c r="S5" i="3"/>
  <c r="S20" i="2"/>
  <c r="S17" i="2"/>
  <c r="S14" i="2"/>
  <c r="S11" i="2"/>
  <c r="S8" i="2"/>
  <c r="S5" i="2"/>
  <c r="S29" i="2" l="1"/>
  <c r="S30" i="2"/>
  <c r="S26" i="2"/>
  <c r="H35" i="4" l="1"/>
  <c r="G35" i="4"/>
  <c r="R8" i="3" l="1"/>
  <c r="M21" i="2" l="1"/>
  <c r="P9" i="5"/>
  <c r="O9" i="5"/>
  <c r="N9" i="5"/>
  <c r="M9" i="5"/>
  <c r="L9" i="5"/>
  <c r="K9" i="5"/>
  <c r="J9" i="5"/>
  <c r="I9" i="5"/>
  <c r="R25" i="2" l="1"/>
  <c r="R24" i="2"/>
  <c r="R22" i="2"/>
  <c r="R21" i="2"/>
  <c r="R20" i="2"/>
  <c r="R17" i="2"/>
  <c r="R14" i="2"/>
  <c r="R11" i="2"/>
  <c r="R8" i="2"/>
  <c r="R5" i="2"/>
  <c r="R23" i="2" l="1"/>
  <c r="R29" i="2"/>
  <c r="R30" i="2"/>
  <c r="R26" i="2"/>
  <c r="Q21" i="2"/>
  <c r="Q5" i="3" l="1"/>
  <c r="P5" i="3"/>
  <c r="O5" i="3"/>
  <c r="N5" i="3"/>
  <c r="M5" i="3"/>
  <c r="L5" i="3"/>
  <c r="K5" i="3"/>
  <c r="J5" i="3"/>
  <c r="P22" i="2"/>
  <c r="Q8" i="3"/>
  <c r="Q22" i="2"/>
  <c r="Q25" i="2"/>
  <c r="Q24" i="2"/>
  <c r="Q29" i="2" s="1"/>
  <c r="Q20" i="2"/>
  <c r="Q17" i="2"/>
  <c r="Q14" i="2"/>
  <c r="Q11" i="2"/>
  <c r="Q8" i="2"/>
  <c r="Q5" i="2"/>
  <c r="J25" i="2"/>
  <c r="K25" i="2"/>
  <c r="L25" i="2"/>
  <c r="M25" i="2"/>
  <c r="N25" i="2"/>
  <c r="O25" i="2"/>
  <c r="P25" i="2"/>
  <c r="P24" i="2"/>
  <c r="P21" i="2"/>
  <c r="P20" i="2"/>
  <c r="P17" i="2"/>
  <c r="P14" i="2"/>
  <c r="P11" i="2"/>
  <c r="P8" i="2"/>
  <c r="P5" i="2"/>
  <c r="P8" i="3"/>
  <c r="N8" i="3"/>
  <c r="M8" i="3"/>
  <c r="L8" i="3"/>
  <c r="K8" i="3"/>
  <c r="O24" i="2"/>
  <c r="N24" i="2"/>
  <c r="M24" i="2"/>
  <c r="L24" i="2"/>
  <c r="K24" i="2"/>
  <c r="J24" i="2"/>
  <c r="O22" i="2"/>
  <c r="N22" i="2"/>
  <c r="M22" i="2"/>
  <c r="M23" i="2" s="1"/>
  <c r="L22" i="2"/>
  <c r="K22" i="2"/>
  <c r="J22" i="2"/>
  <c r="O21" i="2"/>
  <c r="N21" i="2"/>
  <c r="L21" i="2"/>
  <c r="K21" i="2"/>
  <c r="J21" i="2"/>
  <c r="O20" i="2"/>
  <c r="N20" i="2"/>
  <c r="M20" i="2"/>
  <c r="L20" i="2"/>
  <c r="K20" i="2"/>
  <c r="J20" i="2"/>
  <c r="O17" i="2"/>
  <c r="N17" i="2"/>
  <c r="M17" i="2"/>
  <c r="L17" i="2"/>
  <c r="K17" i="2"/>
  <c r="J17" i="2"/>
  <c r="O14" i="2"/>
  <c r="N14" i="2"/>
  <c r="M14" i="2"/>
  <c r="L14" i="2"/>
  <c r="K14" i="2"/>
  <c r="J14" i="2"/>
  <c r="O11" i="2"/>
  <c r="N11" i="2"/>
  <c r="M11" i="2"/>
  <c r="L11" i="2"/>
  <c r="K11" i="2"/>
  <c r="J11" i="2"/>
  <c r="O8" i="2"/>
  <c r="N8" i="2"/>
  <c r="M8" i="2"/>
  <c r="L8" i="2"/>
  <c r="K8" i="2"/>
  <c r="J8" i="2"/>
  <c r="O5" i="2"/>
  <c r="N5" i="2"/>
  <c r="M5" i="2"/>
  <c r="L5" i="2"/>
  <c r="K5" i="2"/>
  <c r="J5" i="2"/>
  <c r="M26" i="2" l="1"/>
  <c r="J23" i="2"/>
  <c r="Q26" i="2"/>
  <c r="L26" i="2"/>
  <c r="N23" i="2"/>
  <c r="L30" i="2"/>
  <c r="K30" i="2"/>
  <c r="O30" i="2"/>
  <c r="N30" i="2"/>
  <c r="J30" i="2"/>
  <c r="Q30" i="2"/>
  <c r="K26" i="2"/>
  <c r="O26" i="2"/>
  <c r="M30" i="2"/>
  <c r="K29" i="2"/>
  <c r="O29" i="2"/>
  <c r="K23" i="2"/>
  <c r="J29" i="2"/>
  <c r="J26" i="2"/>
  <c r="N26" i="2"/>
  <c r="Q23" i="2"/>
  <c r="L23" i="2"/>
  <c r="N29" i="2"/>
  <c r="M29" i="2"/>
  <c r="L29" i="2"/>
  <c r="O23" i="2"/>
  <c r="P23" i="2"/>
  <c r="P30" i="2"/>
  <c r="P26" i="2"/>
  <c r="P29" i="2"/>
</calcChain>
</file>

<file path=xl/sharedStrings.xml><?xml version="1.0" encoding="utf-8"?>
<sst xmlns="http://schemas.openxmlformats.org/spreadsheetml/2006/main" count="197" uniqueCount="86">
  <si>
    <t xml:space="preserve">Azeite - Comércio Internacional </t>
  </si>
  <si>
    <t>Produto</t>
  </si>
  <si>
    <t>Unidade</t>
  </si>
  <si>
    <t>Fluxo</t>
  </si>
  <si>
    <t>Azeite 
Virgem
não 
lampante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</si>
  <si>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</si>
  <si>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</si>
  <si>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</si>
  <si>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</si>
  <si>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Azeite 
Virgem
lampante</t>
  </si>
  <si>
    <t>Outros Azeites</t>
  </si>
  <si>
    <t>Total do Azeite</t>
  </si>
  <si>
    <t>Preço Médio de Importação</t>
  </si>
  <si>
    <t>EUR/Kg</t>
  </si>
  <si>
    <t>Preço Médio de Exportação</t>
  </si>
  <si>
    <t>PT</t>
  </si>
  <si>
    <t>Total</t>
  </si>
  <si>
    <t xml:space="preserve">Azeite - Principais destinos das Saídas </t>
  </si>
  <si>
    <r>
      <t xml:space="preserve">Valor 
</t>
    </r>
    <r>
      <rPr>
        <sz val="10"/>
        <color indexed="60"/>
        <rFont val="Arial"/>
        <family val="2"/>
      </rPr>
      <t>(1000 EUR)</t>
    </r>
  </si>
  <si>
    <t>Brasil</t>
  </si>
  <si>
    <t>Espanha</t>
  </si>
  <si>
    <t>Angola</t>
  </si>
  <si>
    <t>Estados Unidos</t>
  </si>
  <si>
    <t>Itália</t>
  </si>
  <si>
    <t>Cabo Verde</t>
  </si>
  <si>
    <t>Moçambique</t>
  </si>
  <si>
    <t>Canadá</t>
  </si>
  <si>
    <t>França</t>
  </si>
  <si>
    <t>África do Sul</t>
  </si>
  <si>
    <t>Suíça</t>
  </si>
  <si>
    <t>Luxemburgo</t>
  </si>
  <si>
    <t>TOTAL</t>
  </si>
  <si>
    <t>Olival para azeite - Área</t>
  </si>
  <si>
    <t>Rubrica</t>
  </si>
  <si>
    <t>Área de olival p/ azeite</t>
  </si>
  <si>
    <t>ha</t>
  </si>
  <si>
    <t>Produção azeitona p/ azeite</t>
  </si>
  <si>
    <t>Azeite - Produção</t>
  </si>
  <si>
    <t>Produção total</t>
  </si>
  <si>
    <t>hl</t>
  </si>
  <si>
    <t>Produção até 0.8º graus de acidez</t>
  </si>
  <si>
    <t>Produção de 0.9 a 2.0º graus de acidez</t>
  </si>
  <si>
    <t>Produção com &gt;2.0º graus de acidez</t>
  </si>
  <si>
    <t>Azeite - Indicadores de análise do Comércio Internacional</t>
  </si>
  <si>
    <t>Produção</t>
  </si>
  <si>
    <t>Importação</t>
  </si>
  <si>
    <t>Exportação</t>
  </si>
  <si>
    <t>2010</t>
  </si>
  <si>
    <t>* dados provisórios</t>
  </si>
  <si>
    <t>Bélgica</t>
  </si>
  <si>
    <t>Rússia, Federação da</t>
  </si>
  <si>
    <t>Azeite - Destinos das Saídas - UE e Países Terceiros (PT)</t>
  </si>
  <si>
    <t>2011</t>
  </si>
  <si>
    <t xml:space="preserve">2012 </t>
  </si>
  <si>
    <t>2013</t>
  </si>
  <si>
    <t>Nota: 1 hl azeite = 91,66 Kg</t>
  </si>
  <si>
    <t>2012</t>
  </si>
  <si>
    <t>Azeite - Principais origens das Entradas</t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</si>
  <si>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</si>
  <si>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</si>
  <si>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</si>
  <si>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Outros países</t>
  </si>
  <si>
    <t>UE</t>
  </si>
  <si>
    <t>Alemanha</t>
  </si>
  <si>
    <t>Argentina</t>
  </si>
  <si>
    <t>Chile</t>
  </si>
  <si>
    <t>Países Baixos</t>
  </si>
  <si>
    <t>Polónia</t>
  </si>
  <si>
    <t>Marrocos</t>
  </si>
  <si>
    <t>2015</t>
  </si>
  <si>
    <t>2014</t>
  </si>
  <si>
    <t>* dados preliminares</t>
  </si>
  <si>
    <t>2016</t>
  </si>
  <si>
    <t>Peru</t>
  </si>
  <si>
    <t>2018*</t>
  </si>
  <si>
    <t>2017</t>
  </si>
  <si>
    <t>n.d.</t>
  </si>
  <si>
    <t>Estónia</t>
  </si>
  <si>
    <t>Reino Unido</t>
  </si>
  <si>
    <r>
      <t>2018</t>
    </r>
    <r>
      <rPr>
        <sz val="10"/>
        <color indexed="56"/>
        <rFont val="Arial"/>
        <family val="2"/>
      </rPr>
      <t xml:space="preserve"> (dados preliminares)</t>
    </r>
  </si>
  <si>
    <t>Tunísia</t>
  </si>
  <si>
    <t>Turquia</t>
  </si>
  <si>
    <t>Síria, República Árabe da</t>
  </si>
  <si>
    <t>Azeite - Produção Certificada DOP</t>
  </si>
  <si>
    <t>Produção Certificada DOP *</t>
  </si>
  <si>
    <t>* Fonte: GPP e DGADR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</si>
</sst>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9.5"/>
      <color indexed="1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 style="hair">
        <color indexed="47"/>
      </top>
      <bottom style="thin">
        <color indexed="47"/>
      </bottom>
      <diagonal/>
    </border>
  </borders>
  <cellStyleXfs count="5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</cellStyleXfs>
  <cellXfs count="9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vertical="center"/>
    </xf>
    <xf numFmtId="0" fontId="1" fillId="2" borderId="0" xfId="4" applyNumberFormat="1" applyFont="1" applyBorder="1" applyAlignment="1" applyProtection="1">
      <alignment horizontal="right" vertical="center"/>
    </xf>
    <xf numFmtId="0" fontId="2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0" fillId="3" borderId="1" xfId="0" applyNumberForma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3" fontId="0" fillId="3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0" fillId="3" borderId="0" xfId="0" applyNumberFormat="1" applyFill="1" applyBorder="1" applyAlignment="1">
      <alignment horizontal="right" vertical="center"/>
    </xf>
    <xf numFmtId="1" fontId="9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/>
    <xf numFmtId="2" fontId="0" fillId="0" borderId="3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8" fillId="0" borderId="3" xfId="0" quotePrefix="1" applyFont="1" applyBorder="1" applyAlignment="1">
      <alignment wrapText="1"/>
    </xf>
    <xf numFmtId="0" fontId="8" fillId="0" borderId="0" xfId="0" quotePrefix="1" applyFont="1" applyBorder="1" applyAlignment="1">
      <alignment wrapText="1"/>
    </xf>
    <xf numFmtId="0" fontId="12" fillId="0" borderId="0" xfId="2" quotePrefix="1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15" fillId="0" borderId="3" xfId="0" quotePrefix="1" applyFont="1" applyBorder="1" applyAlignment="1">
      <alignment wrapText="1"/>
    </xf>
    <xf numFmtId="0" fontId="2" fillId="0" borderId="3" xfId="1" applyNumberFormat="1" applyFont="1" applyFill="1" applyBorder="1" applyProtection="1">
      <alignment vertical="center"/>
    </xf>
    <xf numFmtId="3" fontId="0" fillId="0" borderId="3" xfId="0" applyNumberFormat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1" fontId="0" fillId="0" borderId="0" xfId="0" applyNumberFormat="1"/>
    <xf numFmtId="0" fontId="15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" fillId="2" borderId="0" xfId="4" applyNumberFormat="1" applyFont="1" applyBorder="1" applyAlignment="1" applyProtection="1">
      <alignment horizontal="center" vertical="center"/>
    </xf>
    <xf numFmtId="0" fontId="5" fillId="2" borderId="0" xfId="4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</cellXfs>
  <cellStyles count="5">
    <cellStyle name="Col_Unidade" xfId="1"/>
    <cellStyle name="H1" xfId="2"/>
    <cellStyle name="Lien hypertexte" xfId="3" builtinId="8"/>
    <cellStyle name="Linha1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FFFFFF"/>
      <color rgb="FF65BDFF"/>
      <color rgb="FFB2CB7F"/>
      <color rgb="FF37A9FF"/>
      <color rgb="FF008FFA"/>
      <color rgb="FFA6C3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52"/>
  <sheetViews>
    <sheetView showGridLines="0" topLeftCell="G17" zoomScale="95" zoomScaleNormal="95" workbookViewId="0">
      <selection activeCell="V34" sqref="V34"/>
    </sheetView>
  </sheetViews>
  <sheetFormatPr baseColWidth="10" defaultColWidth="9.140625" defaultRowHeight="12.75" x14ac:dyDescent="0.2"/>
  <cols>
    <col min="1" max="1" width="2.42578125" style="1" customWidth="1"/>
    <col min="2" max="2" width="20.7109375" style="1" customWidth="1"/>
    <col min="3" max="3" width="14.7109375" style="1" customWidth="1"/>
    <col min="4" max="4" width="10.140625" style="1" customWidth="1"/>
    <col min="5" max="23" width="10.7109375" style="1" customWidth="1"/>
    <col min="24" max="16384" width="9.140625" style="1"/>
  </cols>
  <sheetData>
    <row r="1" spans="2:40" ht="29.85" customHeight="1" x14ac:dyDescent="0.2">
      <c r="B1" s="2" t="s">
        <v>0</v>
      </c>
    </row>
    <row r="2" spans="2:40" ht="21" customHeight="1" x14ac:dyDescent="0.2">
      <c r="B2" s="3" t="s">
        <v>1</v>
      </c>
      <c r="C2" s="3" t="s">
        <v>2</v>
      </c>
      <c r="D2" s="4" t="s">
        <v>3</v>
      </c>
      <c r="E2" s="5">
        <v>2000</v>
      </c>
      <c r="F2" s="5">
        <v>2001</v>
      </c>
      <c r="G2" s="5">
        <v>2002</v>
      </c>
      <c r="H2" s="5">
        <v>2003</v>
      </c>
      <c r="I2" s="5">
        <v>2004</v>
      </c>
      <c r="J2" s="5">
        <v>2005</v>
      </c>
      <c r="K2" s="5">
        <v>2006</v>
      </c>
      <c r="L2" s="5">
        <v>2007</v>
      </c>
      <c r="M2" s="5">
        <v>2008</v>
      </c>
      <c r="N2" s="5">
        <v>2009</v>
      </c>
      <c r="O2" s="6">
        <v>2010</v>
      </c>
      <c r="P2" s="6">
        <v>2011</v>
      </c>
      <c r="Q2" s="6">
        <v>2012</v>
      </c>
      <c r="R2" s="6">
        <v>2013</v>
      </c>
      <c r="S2" s="6">
        <v>2014</v>
      </c>
      <c r="T2" s="6">
        <v>2015</v>
      </c>
      <c r="U2" s="6">
        <v>2016</v>
      </c>
      <c r="V2" s="6">
        <v>2017</v>
      </c>
      <c r="W2" s="6" t="s">
        <v>74</v>
      </c>
      <c r="AB2" s="48"/>
      <c r="AC2" s="48"/>
      <c r="AD2" s="48"/>
      <c r="AE2" s="48"/>
      <c r="AF2" s="48"/>
      <c r="AG2" s="48"/>
      <c r="AH2" s="49"/>
      <c r="AI2" s="49"/>
      <c r="AJ2" s="49"/>
      <c r="AK2" s="49"/>
      <c r="AL2" s="49"/>
      <c r="AM2" s="49"/>
      <c r="AN2" s="49"/>
    </row>
    <row r="3" spans="2:40" ht="15.95" customHeight="1" x14ac:dyDescent="0.2">
      <c r="B3" s="86" t="s">
        <v>4</v>
      </c>
      <c r="C3" s="87" t="s">
        <v>58</v>
      </c>
      <c r="D3" s="7" t="s">
        <v>5</v>
      </c>
      <c r="E3" s="9">
        <v>25559.486000000001</v>
      </c>
      <c r="F3" s="9">
        <v>33856.828999999998</v>
      </c>
      <c r="G3" s="9">
        <v>33140.805</v>
      </c>
      <c r="H3" s="9">
        <v>37880.839</v>
      </c>
      <c r="I3" s="9">
        <v>40975.862000000001</v>
      </c>
      <c r="J3" s="9">
        <v>36250.788</v>
      </c>
      <c r="K3" s="9">
        <v>42303.038</v>
      </c>
      <c r="L3" s="9">
        <v>44040.313999999998</v>
      </c>
      <c r="M3" s="9">
        <v>45869.548999999999</v>
      </c>
      <c r="N3" s="9">
        <v>39635.790999999997</v>
      </c>
      <c r="O3" s="9">
        <v>51343.017</v>
      </c>
      <c r="P3" s="9">
        <v>49416.142</v>
      </c>
      <c r="Q3" s="9">
        <v>63969.188999999998</v>
      </c>
      <c r="R3" s="9">
        <v>65591.902000000002</v>
      </c>
      <c r="S3" s="9">
        <v>68794.740999999995</v>
      </c>
      <c r="T3" s="9">
        <v>67881.680999999997</v>
      </c>
      <c r="U3" s="9">
        <v>64460.769</v>
      </c>
      <c r="V3" s="9">
        <v>68418.589000000007</v>
      </c>
      <c r="W3" s="9">
        <v>74883.159</v>
      </c>
      <c r="X3"/>
      <c r="Y3"/>
      <c r="Z3"/>
      <c r="AB3" s="48"/>
      <c r="AC3" s="48"/>
      <c r="AD3" s="48"/>
      <c r="AE3" s="48"/>
      <c r="AF3" s="48"/>
      <c r="AG3" s="48"/>
      <c r="AH3" s="49"/>
      <c r="AI3" s="49"/>
      <c r="AJ3" s="49"/>
      <c r="AK3" s="49"/>
      <c r="AL3" s="49"/>
      <c r="AM3" s="49"/>
      <c r="AN3" s="49"/>
    </row>
    <row r="4" spans="2:40" ht="15.95" customHeight="1" x14ac:dyDescent="0.2">
      <c r="B4" s="86"/>
      <c r="C4" s="87"/>
      <c r="D4" s="10" t="s">
        <v>6</v>
      </c>
      <c r="E4" s="9">
        <v>2800.712</v>
      </c>
      <c r="F4" s="9">
        <v>3916.7370000000001</v>
      </c>
      <c r="G4" s="9">
        <v>5472.6930000000002</v>
      </c>
      <c r="H4" s="9">
        <v>5971.973</v>
      </c>
      <c r="I4" s="9">
        <v>7973.5860000000002</v>
      </c>
      <c r="J4" s="9">
        <v>9192.61</v>
      </c>
      <c r="K4" s="9">
        <v>9582.9920000000002</v>
      </c>
      <c r="L4" s="9">
        <v>13817.982</v>
      </c>
      <c r="M4" s="9">
        <v>18818.71</v>
      </c>
      <c r="N4" s="9">
        <v>24761.631000000001</v>
      </c>
      <c r="O4" s="9">
        <v>32890.771000000001</v>
      </c>
      <c r="P4" s="9">
        <v>48945.307999999997</v>
      </c>
      <c r="Q4" s="9">
        <v>55632.165000000001</v>
      </c>
      <c r="R4" s="9">
        <v>65329.663999999997</v>
      </c>
      <c r="S4" s="9">
        <v>95453.993000000002</v>
      </c>
      <c r="T4" s="9">
        <v>88962.543000000005</v>
      </c>
      <c r="U4" s="9">
        <v>88101.914000000004</v>
      </c>
      <c r="V4" s="9">
        <v>95996.134999999995</v>
      </c>
      <c r="W4" s="9">
        <v>130895.905</v>
      </c>
      <c r="X4"/>
      <c r="Y4"/>
      <c r="Z4"/>
      <c r="AA4" s="77"/>
      <c r="AB4" s="77"/>
      <c r="AD4" s="30"/>
      <c r="AE4" s="30"/>
    </row>
    <row r="5" spans="2:40" ht="15.95" customHeight="1" x14ac:dyDescent="0.2">
      <c r="B5" s="86"/>
      <c r="C5" s="87"/>
      <c r="D5" s="11" t="s">
        <v>7</v>
      </c>
      <c r="E5" s="12">
        <f t="shared" ref="E5:I5" si="0">E4-E3</f>
        <v>-22758.774000000001</v>
      </c>
      <c r="F5" s="12">
        <f t="shared" si="0"/>
        <v>-29940.091999999997</v>
      </c>
      <c r="G5" s="12">
        <f t="shared" si="0"/>
        <v>-27668.112000000001</v>
      </c>
      <c r="H5" s="12">
        <f t="shared" si="0"/>
        <v>-31908.866000000002</v>
      </c>
      <c r="I5" s="12">
        <f t="shared" si="0"/>
        <v>-33002.275999999998</v>
      </c>
      <c r="J5" s="12">
        <f t="shared" ref="J5:O5" si="1">J4-J3</f>
        <v>-27058.178</v>
      </c>
      <c r="K5" s="12">
        <f t="shared" si="1"/>
        <v>-32720.046000000002</v>
      </c>
      <c r="L5" s="12">
        <f t="shared" si="1"/>
        <v>-30222.331999999999</v>
      </c>
      <c r="M5" s="12">
        <f t="shared" si="1"/>
        <v>-27050.839</v>
      </c>
      <c r="N5" s="12">
        <f t="shared" si="1"/>
        <v>-14874.159999999996</v>
      </c>
      <c r="O5" s="12">
        <f t="shared" si="1"/>
        <v>-18452.245999999999</v>
      </c>
      <c r="P5" s="12">
        <f t="shared" ref="P5:U5" si="2">P4-P3</f>
        <v>-470.83400000000256</v>
      </c>
      <c r="Q5" s="12">
        <f t="shared" si="2"/>
        <v>-8337.0239999999976</v>
      </c>
      <c r="R5" s="12">
        <f t="shared" si="2"/>
        <v>-262.23800000000483</v>
      </c>
      <c r="S5" s="12">
        <f t="shared" si="2"/>
        <v>26659.252000000008</v>
      </c>
      <c r="T5" s="12">
        <f t="shared" si="2"/>
        <v>21080.862000000008</v>
      </c>
      <c r="U5" s="12">
        <f t="shared" si="2"/>
        <v>23641.145000000004</v>
      </c>
      <c r="V5" s="12">
        <f t="shared" ref="V5:W5" si="3">V4-V3</f>
        <v>27577.545999999988</v>
      </c>
      <c r="W5" s="12">
        <f t="shared" si="3"/>
        <v>56012.745999999999</v>
      </c>
      <c r="X5"/>
      <c r="Y5"/>
      <c r="Z5"/>
      <c r="AA5" s="77"/>
      <c r="AB5" s="77"/>
      <c r="AC5" s="77"/>
      <c r="AD5" s="30"/>
      <c r="AE5" s="30"/>
    </row>
    <row r="6" spans="2:40" ht="15.95" customHeight="1" x14ac:dyDescent="0.2">
      <c r="B6" s="86"/>
      <c r="C6" s="89" t="s">
        <v>8</v>
      </c>
      <c r="D6" s="72" t="s">
        <v>5</v>
      </c>
      <c r="E6" s="73">
        <v>46648.286999999997</v>
      </c>
      <c r="F6" s="73">
        <v>59996.245999999999</v>
      </c>
      <c r="G6" s="73">
        <v>62778.247000000003</v>
      </c>
      <c r="H6" s="73">
        <v>86509.13</v>
      </c>
      <c r="I6" s="73">
        <v>99770.659</v>
      </c>
      <c r="J6" s="73">
        <v>107593.701</v>
      </c>
      <c r="K6" s="73">
        <v>141617.48199999999</v>
      </c>
      <c r="L6" s="73">
        <v>111228.652</v>
      </c>
      <c r="M6" s="73">
        <v>116751.56600000001</v>
      </c>
      <c r="N6" s="73">
        <v>83943.471999999994</v>
      </c>
      <c r="O6" s="73">
        <v>105170.784</v>
      </c>
      <c r="P6" s="73">
        <v>95338.004000000001</v>
      </c>
      <c r="Q6" s="73">
        <v>125765.94</v>
      </c>
      <c r="R6" s="73">
        <v>167063.20499999999</v>
      </c>
      <c r="S6" s="73">
        <v>160092.55300000001</v>
      </c>
      <c r="T6" s="73">
        <v>213504.31200000001</v>
      </c>
      <c r="U6" s="73">
        <v>205801.065</v>
      </c>
      <c r="V6" s="73">
        <v>253297.06</v>
      </c>
      <c r="W6" s="73">
        <v>237422.25099999999</v>
      </c>
      <c r="X6"/>
      <c r="Y6"/>
      <c r="Z6"/>
      <c r="AA6" s="77"/>
      <c r="AB6" s="77"/>
      <c r="AD6" s="30"/>
      <c r="AE6" s="30"/>
    </row>
    <row r="7" spans="2:40" ht="15.95" customHeight="1" x14ac:dyDescent="0.2">
      <c r="B7" s="86"/>
      <c r="C7" s="87"/>
      <c r="D7" s="10" t="s">
        <v>6</v>
      </c>
      <c r="E7" s="9">
        <v>8729.2469999999994</v>
      </c>
      <c r="F7" s="9">
        <v>10726.464</v>
      </c>
      <c r="G7" s="9">
        <v>13877.344999999999</v>
      </c>
      <c r="H7" s="9">
        <v>15526.914000000001</v>
      </c>
      <c r="I7" s="9">
        <v>21191.705000000002</v>
      </c>
      <c r="J7" s="9">
        <v>31620.58</v>
      </c>
      <c r="K7" s="9">
        <v>40251.427000000003</v>
      </c>
      <c r="L7" s="9">
        <v>49430.981</v>
      </c>
      <c r="M7" s="9">
        <v>69224.316000000006</v>
      </c>
      <c r="N7" s="9">
        <v>76338.649000000005</v>
      </c>
      <c r="O7" s="9">
        <v>101520.523</v>
      </c>
      <c r="P7" s="9">
        <v>138902.72700000001</v>
      </c>
      <c r="Q7" s="9">
        <v>163787.514</v>
      </c>
      <c r="R7" s="9">
        <v>224638.307</v>
      </c>
      <c r="S7" s="9">
        <v>287734.13099999999</v>
      </c>
      <c r="T7" s="9">
        <v>333355.777</v>
      </c>
      <c r="U7" s="9">
        <v>321794.43199999997</v>
      </c>
      <c r="V7" s="9">
        <v>400745.18900000001</v>
      </c>
      <c r="W7" s="9">
        <v>479374.73499999999</v>
      </c>
      <c r="X7"/>
      <c r="Y7"/>
      <c r="Z7"/>
      <c r="AA7" s="77"/>
      <c r="AB7" s="77"/>
      <c r="AC7" s="77"/>
      <c r="AD7" s="30"/>
      <c r="AE7" s="30"/>
    </row>
    <row r="8" spans="2:40" ht="15.95" customHeight="1" x14ac:dyDescent="0.2">
      <c r="B8" s="86"/>
      <c r="C8" s="88"/>
      <c r="D8" s="13" t="s">
        <v>7</v>
      </c>
      <c r="E8" s="14">
        <f t="shared" ref="E8:I8" si="4">E7-E6</f>
        <v>-37919.039999999994</v>
      </c>
      <c r="F8" s="14">
        <f t="shared" si="4"/>
        <v>-49269.781999999999</v>
      </c>
      <c r="G8" s="14">
        <f t="shared" si="4"/>
        <v>-48900.902000000002</v>
      </c>
      <c r="H8" s="14">
        <f t="shared" si="4"/>
        <v>-70982.216</v>
      </c>
      <c r="I8" s="14">
        <f t="shared" si="4"/>
        <v>-78578.953999999998</v>
      </c>
      <c r="J8" s="14">
        <f t="shared" ref="J8:O8" si="5">J7-J6</f>
        <v>-75973.120999999999</v>
      </c>
      <c r="K8" s="14">
        <f t="shared" si="5"/>
        <v>-101366.05499999999</v>
      </c>
      <c r="L8" s="14">
        <f t="shared" si="5"/>
        <v>-61797.671000000002</v>
      </c>
      <c r="M8" s="14">
        <f t="shared" si="5"/>
        <v>-47527.25</v>
      </c>
      <c r="N8" s="14">
        <f t="shared" si="5"/>
        <v>-7604.8229999999894</v>
      </c>
      <c r="O8" s="14">
        <f t="shared" si="5"/>
        <v>-3650.2609999999986</v>
      </c>
      <c r="P8" s="14">
        <f t="shared" ref="P8:U8" si="6">P7-P6</f>
        <v>43564.723000000013</v>
      </c>
      <c r="Q8" s="14">
        <f t="shared" si="6"/>
        <v>38021.573999999993</v>
      </c>
      <c r="R8" s="14">
        <f t="shared" si="6"/>
        <v>57575.102000000014</v>
      </c>
      <c r="S8" s="14">
        <f t="shared" si="6"/>
        <v>127641.57799999998</v>
      </c>
      <c r="T8" s="14">
        <f t="shared" si="6"/>
        <v>119851.465</v>
      </c>
      <c r="U8" s="14">
        <f t="shared" si="6"/>
        <v>115993.36699999997</v>
      </c>
      <c r="V8" s="14">
        <f t="shared" ref="V8:W8" si="7">V7-V6</f>
        <v>147448.12900000002</v>
      </c>
      <c r="W8" s="14">
        <f t="shared" si="7"/>
        <v>241952.484</v>
      </c>
      <c r="X8"/>
      <c r="Y8"/>
      <c r="Z8"/>
      <c r="AA8" s="77"/>
      <c r="AB8" s="77"/>
      <c r="AC8" s="77"/>
      <c r="AD8" s="30"/>
      <c r="AE8" s="30"/>
    </row>
    <row r="9" spans="2:40" ht="15.95" customHeight="1" x14ac:dyDescent="0.2">
      <c r="B9" s="86" t="s">
        <v>9</v>
      </c>
      <c r="C9" s="87" t="s">
        <v>58</v>
      </c>
      <c r="D9" s="7" t="s">
        <v>5</v>
      </c>
      <c r="E9" s="9">
        <v>5759.01</v>
      </c>
      <c r="F9" s="9">
        <v>8301.0939999999991</v>
      </c>
      <c r="G9" s="9">
        <v>6522.5879999999997</v>
      </c>
      <c r="H9" s="9">
        <v>2958.14</v>
      </c>
      <c r="I9" s="9">
        <v>222.083</v>
      </c>
      <c r="J9" s="9">
        <v>539.1</v>
      </c>
      <c r="K9" s="9">
        <v>617.79700000000003</v>
      </c>
      <c r="L9" s="9">
        <v>1046.356</v>
      </c>
      <c r="M9" s="9">
        <v>796.41800000000001</v>
      </c>
      <c r="N9" s="9">
        <v>2573.7159999999999</v>
      </c>
      <c r="O9" s="9">
        <v>3664.933</v>
      </c>
      <c r="P9" s="9">
        <v>2463.4920000000002</v>
      </c>
      <c r="Q9" s="9">
        <v>5058.4480000000003</v>
      </c>
      <c r="R9" s="9">
        <v>9421.7890000000007</v>
      </c>
      <c r="S9" s="9">
        <v>2253.3670000000002</v>
      </c>
      <c r="T9" s="9">
        <v>3143.114</v>
      </c>
      <c r="U9" s="9">
        <v>3503.6469999999999</v>
      </c>
      <c r="V9" s="9">
        <v>2346.8739999999998</v>
      </c>
      <c r="W9" s="9">
        <v>2023.194</v>
      </c>
      <c r="X9"/>
      <c r="Y9"/>
      <c r="Z9"/>
      <c r="AA9" s="77"/>
      <c r="AB9" s="77"/>
      <c r="AC9" s="77"/>
      <c r="AD9" s="30"/>
      <c r="AE9" s="30"/>
    </row>
    <row r="10" spans="2:40" ht="15.95" customHeight="1" x14ac:dyDescent="0.2">
      <c r="B10" s="86"/>
      <c r="C10" s="87"/>
      <c r="D10" s="10" t="s">
        <v>6</v>
      </c>
      <c r="E10" s="9">
        <v>1421.72</v>
      </c>
      <c r="F10" s="9">
        <v>4435.8019999999997</v>
      </c>
      <c r="G10" s="9">
        <v>1598.393</v>
      </c>
      <c r="H10" s="9">
        <v>1147.627</v>
      </c>
      <c r="I10" s="9">
        <v>389.64299999999997</v>
      </c>
      <c r="J10" s="9">
        <v>1141.6859999999999</v>
      </c>
      <c r="K10" s="9">
        <v>1731.0150000000001</v>
      </c>
      <c r="L10" s="9">
        <v>4553.5619999999999</v>
      </c>
      <c r="M10" s="9">
        <v>5630.38</v>
      </c>
      <c r="N10" s="9">
        <v>3104.0140000000001</v>
      </c>
      <c r="O10" s="9">
        <v>2398.4299999999998</v>
      </c>
      <c r="P10" s="9">
        <v>8587.6350000000002</v>
      </c>
      <c r="Q10" s="9">
        <v>12039.13</v>
      </c>
      <c r="R10" s="9">
        <v>17214.121999999999</v>
      </c>
      <c r="S10" s="9">
        <v>10105.975</v>
      </c>
      <c r="T10" s="9">
        <v>13735.334999999999</v>
      </c>
      <c r="U10" s="9">
        <v>14528.962</v>
      </c>
      <c r="V10" s="9">
        <v>13719.815000000001</v>
      </c>
      <c r="W10" s="9">
        <v>11159.311</v>
      </c>
      <c r="X10"/>
      <c r="Y10"/>
      <c r="Z10"/>
      <c r="AA10" s="77"/>
      <c r="AB10" s="77"/>
      <c r="AC10" s="77"/>
    </row>
    <row r="11" spans="2:40" ht="15.95" customHeight="1" x14ac:dyDescent="0.2">
      <c r="B11" s="86"/>
      <c r="C11" s="87"/>
      <c r="D11" s="11" t="s">
        <v>7</v>
      </c>
      <c r="E11" s="12">
        <f t="shared" ref="E11:I11" si="8">E10-E9</f>
        <v>-4337.29</v>
      </c>
      <c r="F11" s="12">
        <f t="shared" si="8"/>
        <v>-3865.2919999999995</v>
      </c>
      <c r="G11" s="12">
        <f t="shared" si="8"/>
        <v>-4924.1949999999997</v>
      </c>
      <c r="H11" s="12">
        <f t="shared" si="8"/>
        <v>-1810.5129999999999</v>
      </c>
      <c r="I11" s="12">
        <f t="shared" si="8"/>
        <v>167.55999999999997</v>
      </c>
      <c r="J11" s="12">
        <f t="shared" ref="J11:O11" si="9">J10-J9</f>
        <v>602.5859999999999</v>
      </c>
      <c r="K11" s="12">
        <f t="shared" si="9"/>
        <v>1113.2180000000001</v>
      </c>
      <c r="L11" s="12">
        <f t="shared" si="9"/>
        <v>3507.2060000000001</v>
      </c>
      <c r="M11" s="12">
        <f t="shared" si="9"/>
        <v>4833.9620000000004</v>
      </c>
      <c r="N11" s="12">
        <f t="shared" si="9"/>
        <v>530.29800000000023</v>
      </c>
      <c r="O11" s="12">
        <f t="shared" si="9"/>
        <v>-1266.5030000000002</v>
      </c>
      <c r="P11" s="12">
        <f t="shared" ref="P11:U11" si="10">P10-P9</f>
        <v>6124.143</v>
      </c>
      <c r="Q11" s="12">
        <f t="shared" si="10"/>
        <v>6980.6819999999989</v>
      </c>
      <c r="R11" s="12">
        <f t="shared" si="10"/>
        <v>7792.3329999999987</v>
      </c>
      <c r="S11" s="12">
        <f t="shared" si="10"/>
        <v>7852.6080000000002</v>
      </c>
      <c r="T11" s="12">
        <f t="shared" si="10"/>
        <v>10592.221</v>
      </c>
      <c r="U11" s="12">
        <f t="shared" si="10"/>
        <v>11025.314999999999</v>
      </c>
      <c r="V11" s="12">
        <f t="shared" ref="V11:W11" si="11">V10-V9</f>
        <v>11372.941000000001</v>
      </c>
      <c r="W11" s="12">
        <f t="shared" si="11"/>
        <v>9136.1170000000002</v>
      </c>
      <c r="X11"/>
      <c r="Y11"/>
      <c r="Z11"/>
      <c r="AA11" s="77"/>
      <c r="AB11" s="77"/>
      <c r="AC11" s="77"/>
    </row>
    <row r="12" spans="2:40" ht="15.95" customHeight="1" x14ac:dyDescent="0.2">
      <c r="B12" s="86"/>
      <c r="C12" s="89" t="s">
        <v>8</v>
      </c>
      <c r="D12" s="72" t="s">
        <v>5</v>
      </c>
      <c r="E12" s="73">
        <v>10415.754999999999</v>
      </c>
      <c r="F12" s="73">
        <v>14112.062</v>
      </c>
      <c r="G12" s="73">
        <v>12260.002</v>
      </c>
      <c r="H12" s="73">
        <v>6011.7849999999999</v>
      </c>
      <c r="I12" s="73">
        <v>429.92200000000003</v>
      </c>
      <c r="J12" s="73">
        <v>951.09799999999996</v>
      </c>
      <c r="K12" s="73">
        <v>1602.934</v>
      </c>
      <c r="L12" s="73">
        <v>2136.0369999999998</v>
      </c>
      <c r="M12" s="73">
        <v>1694.1479999999999</v>
      </c>
      <c r="N12" s="73">
        <v>4751.1880000000001</v>
      </c>
      <c r="O12" s="73">
        <v>5772.107</v>
      </c>
      <c r="P12" s="73">
        <v>3926.5680000000002</v>
      </c>
      <c r="Q12" s="73">
        <v>8901.2960000000003</v>
      </c>
      <c r="R12" s="73">
        <v>20861.017</v>
      </c>
      <c r="S12" s="73">
        <v>4235.59</v>
      </c>
      <c r="T12" s="73">
        <v>7835.9830000000002</v>
      </c>
      <c r="U12" s="73">
        <v>9320.3279999999995</v>
      </c>
      <c r="V12" s="73">
        <v>6876.1379999999999</v>
      </c>
      <c r="W12" s="73">
        <v>5575.5950000000003</v>
      </c>
      <c r="X12"/>
      <c r="Y12"/>
      <c r="Z12"/>
      <c r="AA12" s="77"/>
      <c r="AB12" s="77"/>
      <c r="AC12" s="77"/>
    </row>
    <row r="13" spans="2:40" ht="15.95" customHeight="1" x14ac:dyDescent="0.2">
      <c r="B13" s="86"/>
      <c r="C13" s="87"/>
      <c r="D13" s="10" t="s">
        <v>6</v>
      </c>
      <c r="E13" s="9">
        <v>3156.9639999999999</v>
      </c>
      <c r="F13" s="9">
        <v>6330.9120000000003</v>
      </c>
      <c r="G13" s="9">
        <v>2771.8020000000001</v>
      </c>
      <c r="H13" s="9">
        <v>2149.8690000000001</v>
      </c>
      <c r="I13" s="9">
        <v>689.57500000000005</v>
      </c>
      <c r="J13" s="9">
        <v>2095.46</v>
      </c>
      <c r="K13" s="9">
        <v>4698.3339999999998</v>
      </c>
      <c r="L13" s="9">
        <v>10469.788</v>
      </c>
      <c r="M13" s="9">
        <v>12290.089</v>
      </c>
      <c r="N13" s="9">
        <v>7454.8590000000004</v>
      </c>
      <c r="O13" s="9">
        <v>4279.0209999999997</v>
      </c>
      <c r="P13" s="9">
        <v>15665.925999999999</v>
      </c>
      <c r="Q13" s="9">
        <v>23499.078000000001</v>
      </c>
      <c r="R13" s="9">
        <v>37709.192000000003</v>
      </c>
      <c r="S13" s="9">
        <v>17533.647000000001</v>
      </c>
      <c r="T13" s="9">
        <v>33343.521999999997</v>
      </c>
      <c r="U13" s="9">
        <v>34724.837</v>
      </c>
      <c r="V13" s="9">
        <v>37817.540999999997</v>
      </c>
      <c r="W13" s="9">
        <v>28517.255000000001</v>
      </c>
      <c r="X13"/>
      <c r="Y13"/>
      <c r="Z13"/>
      <c r="AA13" s="77"/>
      <c r="AB13" s="77"/>
      <c r="AC13" s="77"/>
    </row>
    <row r="14" spans="2:40" ht="15.95" customHeight="1" x14ac:dyDescent="0.2">
      <c r="B14" s="86"/>
      <c r="C14" s="88"/>
      <c r="D14" s="13" t="s">
        <v>7</v>
      </c>
      <c r="E14" s="14">
        <f t="shared" ref="E14:I14" si="12">E13-E12</f>
        <v>-7258.7909999999993</v>
      </c>
      <c r="F14" s="14">
        <f t="shared" si="12"/>
        <v>-7781.15</v>
      </c>
      <c r="G14" s="14">
        <f t="shared" si="12"/>
        <v>-9488.2000000000007</v>
      </c>
      <c r="H14" s="14">
        <f t="shared" si="12"/>
        <v>-3861.9159999999997</v>
      </c>
      <c r="I14" s="14">
        <f t="shared" si="12"/>
        <v>259.65300000000002</v>
      </c>
      <c r="J14" s="14">
        <f t="shared" ref="J14:O14" si="13">J13-J12</f>
        <v>1144.3620000000001</v>
      </c>
      <c r="K14" s="14">
        <f t="shared" si="13"/>
        <v>3095.3999999999996</v>
      </c>
      <c r="L14" s="14">
        <f t="shared" si="13"/>
        <v>8333.7510000000002</v>
      </c>
      <c r="M14" s="14">
        <f t="shared" si="13"/>
        <v>10595.941000000001</v>
      </c>
      <c r="N14" s="14">
        <f t="shared" si="13"/>
        <v>2703.6710000000003</v>
      </c>
      <c r="O14" s="14">
        <f t="shared" si="13"/>
        <v>-1493.0860000000002</v>
      </c>
      <c r="P14" s="14">
        <f t="shared" ref="P14:U14" si="14">P13-P12</f>
        <v>11739.358</v>
      </c>
      <c r="Q14" s="14">
        <f t="shared" si="14"/>
        <v>14597.782000000001</v>
      </c>
      <c r="R14" s="14">
        <f t="shared" si="14"/>
        <v>16848.175000000003</v>
      </c>
      <c r="S14" s="14">
        <f t="shared" si="14"/>
        <v>13298.057000000001</v>
      </c>
      <c r="T14" s="14">
        <f t="shared" si="14"/>
        <v>25507.538999999997</v>
      </c>
      <c r="U14" s="14">
        <f t="shared" si="14"/>
        <v>25404.508999999998</v>
      </c>
      <c r="V14" s="14">
        <f t="shared" ref="V14:W14" si="15">V13-V12</f>
        <v>30941.402999999998</v>
      </c>
      <c r="W14" s="14">
        <f t="shared" si="15"/>
        <v>22941.66</v>
      </c>
      <c r="X14"/>
      <c r="Y14"/>
      <c r="Z14"/>
      <c r="AA14" s="77"/>
      <c r="AB14" s="77"/>
      <c r="AC14" s="77"/>
    </row>
    <row r="15" spans="2:40" ht="15.95" customHeight="1" x14ac:dyDescent="0.2">
      <c r="B15" s="86" t="s">
        <v>10</v>
      </c>
      <c r="C15" s="87" t="s">
        <v>58</v>
      </c>
      <c r="D15" s="7" t="s">
        <v>5</v>
      </c>
      <c r="E15" s="73">
        <v>9792.2579999999998</v>
      </c>
      <c r="F15" s="73">
        <v>12014.746999999999</v>
      </c>
      <c r="G15" s="73">
        <v>11266.892</v>
      </c>
      <c r="H15" s="73">
        <v>18879.758999999998</v>
      </c>
      <c r="I15" s="73">
        <v>20397.825000000001</v>
      </c>
      <c r="J15" s="73">
        <v>22527.804</v>
      </c>
      <c r="K15" s="73">
        <v>22478.41</v>
      </c>
      <c r="L15" s="73">
        <v>27328.897000000001</v>
      </c>
      <c r="M15" s="73">
        <v>29654.325000000001</v>
      </c>
      <c r="N15" s="73">
        <v>28323.304</v>
      </c>
      <c r="O15" s="73">
        <v>28747.511999999999</v>
      </c>
      <c r="P15" s="73">
        <v>36242.682999999997</v>
      </c>
      <c r="Q15" s="73">
        <v>33021.377</v>
      </c>
      <c r="R15" s="73">
        <v>38138.43</v>
      </c>
      <c r="S15" s="73">
        <v>33720.587</v>
      </c>
      <c r="T15" s="73">
        <v>32234.817999999999</v>
      </c>
      <c r="U15" s="73">
        <v>21918.014999999999</v>
      </c>
      <c r="V15" s="73">
        <v>27116.205000000002</v>
      </c>
      <c r="W15" s="73">
        <v>31197.536</v>
      </c>
      <c r="X15"/>
      <c r="Y15"/>
      <c r="Z15"/>
      <c r="AA15" s="77"/>
      <c r="AB15" s="77"/>
      <c r="AC15" s="77"/>
    </row>
    <row r="16" spans="2:40" ht="15.95" customHeight="1" x14ac:dyDescent="0.2">
      <c r="B16" s="86"/>
      <c r="C16" s="87"/>
      <c r="D16" s="10" t="s">
        <v>6</v>
      </c>
      <c r="E16" s="9">
        <v>15854.245000000001</v>
      </c>
      <c r="F16" s="9">
        <v>14370.481</v>
      </c>
      <c r="G16" s="9">
        <v>12405.851000000001</v>
      </c>
      <c r="H16" s="9">
        <v>10950.518</v>
      </c>
      <c r="I16" s="9">
        <v>13975.584000000001</v>
      </c>
      <c r="J16" s="9">
        <v>12966.214</v>
      </c>
      <c r="K16" s="9">
        <v>12160.288</v>
      </c>
      <c r="L16" s="9">
        <v>15027.475</v>
      </c>
      <c r="M16" s="9">
        <v>15974.367</v>
      </c>
      <c r="N16" s="9">
        <v>15504.562</v>
      </c>
      <c r="O16" s="9">
        <v>18883.415000000001</v>
      </c>
      <c r="P16" s="9">
        <v>22451.437999999998</v>
      </c>
      <c r="Q16" s="9">
        <v>29041.493999999999</v>
      </c>
      <c r="R16" s="9">
        <v>22187.035</v>
      </c>
      <c r="S16" s="9">
        <v>22124.742999999999</v>
      </c>
      <c r="T16" s="9">
        <v>17752.671999999999</v>
      </c>
      <c r="U16" s="9">
        <v>14407.393</v>
      </c>
      <c r="V16" s="9">
        <v>14648.034</v>
      </c>
      <c r="W16" s="9">
        <v>17664.438999999998</v>
      </c>
      <c r="X16"/>
      <c r="Y16"/>
      <c r="Z16"/>
      <c r="AA16" s="77"/>
      <c r="AB16" s="77"/>
      <c r="AC16" s="77"/>
    </row>
    <row r="17" spans="2:29" ht="15.95" customHeight="1" x14ac:dyDescent="0.2">
      <c r="B17" s="86"/>
      <c r="C17" s="87"/>
      <c r="D17" s="11" t="s">
        <v>7</v>
      </c>
      <c r="E17" s="12">
        <f t="shared" ref="E17:I17" si="16">E16-E15</f>
        <v>6061.987000000001</v>
      </c>
      <c r="F17" s="12">
        <f t="shared" si="16"/>
        <v>2355.7340000000004</v>
      </c>
      <c r="G17" s="12">
        <f t="shared" si="16"/>
        <v>1138.9590000000007</v>
      </c>
      <c r="H17" s="12">
        <f t="shared" si="16"/>
        <v>-7929.2409999999982</v>
      </c>
      <c r="I17" s="12">
        <f t="shared" si="16"/>
        <v>-6422.241</v>
      </c>
      <c r="J17" s="12">
        <f t="shared" ref="J17:O17" si="17">J16-J15</f>
        <v>-9561.59</v>
      </c>
      <c r="K17" s="12">
        <f t="shared" si="17"/>
        <v>-10318.121999999999</v>
      </c>
      <c r="L17" s="12">
        <f t="shared" si="17"/>
        <v>-12301.422</v>
      </c>
      <c r="M17" s="12">
        <f t="shared" si="17"/>
        <v>-13679.958000000001</v>
      </c>
      <c r="N17" s="12">
        <f t="shared" si="17"/>
        <v>-12818.742</v>
      </c>
      <c r="O17" s="12">
        <f t="shared" si="17"/>
        <v>-9864.0969999999979</v>
      </c>
      <c r="P17" s="12">
        <f t="shared" ref="P17:U17" si="18">P16-P15</f>
        <v>-13791.244999999999</v>
      </c>
      <c r="Q17" s="12">
        <f t="shared" si="18"/>
        <v>-3979.8830000000016</v>
      </c>
      <c r="R17" s="12">
        <f t="shared" si="18"/>
        <v>-15951.395</v>
      </c>
      <c r="S17" s="12">
        <f t="shared" si="18"/>
        <v>-11595.844000000001</v>
      </c>
      <c r="T17" s="12">
        <f t="shared" si="18"/>
        <v>-14482.146000000001</v>
      </c>
      <c r="U17" s="12">
        <f t="shared" si="18"/>
        <v>-7510.6219999999994</v>
      </c>
      <c r="V17" s="12">
        <f t="shared" ref="V17:W17" si="19">V16-V15</f>
        <v>-12468.171000000002</v>
      </c>
      <c r="W17" s="12">
        <f t="shared" si="19"/>
        <v>-13533.097000000002</v>
      </c>
      <c r="X17"/>
      <c r="Y17"/>
      <c r="Z17"/>
      <c r="AA17" s="77"/>
      <c r="AB17" s="77"/>
      <c r="AC17" s="77"/>
    </row>
    <row r="18" spans="2:29" ht="15.95" customHeight="1" x14ac:dyDescent="0.2">
      <c r="B18" s="86"/>
      <c r="C18" s="90" t="s">
        <v>8</v>
      </c>
      <c r="D18" s="72" t="s">
        <v>5</v>
      </c>
      <c r="E18" s="73">
        <v>18228.134999999998</v>
      </c>
      <c r="F18" s="73">
        <v>21047.156999999999</v>
      </c>
      <c r="G18" s="73">
        <v>22097.391</v>
      </c>
      <c r="H18" s="73">
        <v>40313.302000000003</v>
      </c>
      <c r="I18" s="73">
        <v>47633.938000000002</v>
      </c>
      <c r="J18" s="73">
        <v>62271.463000000003</v>
      </c>
      <c r="K18" s="73">
        <v>77956.19</v>
      </c>
      <c r="L18" s="73">
        <v>68484.770999999993</v>
      </c>
      <c r="M18" s="73">
        <v>72391.445000000007</v>
      </c>
      <c r="N18" s="73">
        <v>59609.423999999999</v>
      </c>
      <c r="O18" s="73">
        <v>54946.686999999998</v>
      </c>
      <c r="P18" s="73">
        <v>65162.783000000003</v>
      </c>
      <c r="Q18" s="73">
        <v>63488.298999999999</v>
      </c>
      <c r="R18" s="73">
        <v>96176.229000000007</v>
      </c>
      <c r="S18" s="73">
        <v>70694.888000000006</v>
      </c>
      <c r="T18" s="73">
        <v>90963.53</v>
      </c>
      <c r="U18" s="73">
        <v>62347.199000000001</v>
      </c>
      <c r="V18" s="73">
        <v>93049.861000000004</v>
      </c>
      <c r="W18" s="73">
        <v>86909.754000000001</v>
      </c>
      <c r="X18"/>
      <c r="Y18"/>
      <c r="Z18"/>
      <c r="AA18" s="77"/>
      <c r="AB18" s="77"/>
      <c r="AC18" s="77"/>
    </row>
    <row r="19" spans="2:29" ht="15.95" customHeight="1" x14ac:dyDescent="0.2">
      <c r="B19" s="86"/>
      <c r="C19" s="88"/>
      <c r="D19" s="10" t="s">
        <v>6</v>
      </c>
      <c r="E19" s="9">
        <v>48587.669000000002</v>
      </c>
      <c r="F19" s="9">
        <v>41176.133999999998</v>
      </c>
      <c r="G19" s="9">
        <v>34561.944000000003</v>
      </c>
      <c r="H19" s="9">
        <v>32740.598999999998</v>
      </c>
      <c r="I19" s="9">
        <v>44847.696000000004</v>
      </c>
      <c r="J19" s="9">
        <v>47190.163</v>
      </c>
      <c r="K19" s="9">
        <v>54977.822999999997</v>
      </c>
      <c r="L19" s="9">
        <v>55286.148000000001</v>
      </c>
      <c r="M19" s="9">
        <v>60312.03</v>
      </c>
      <c r="N19" s="9">
        <v>50374.351999999999</v>
      </c>
      <c r="O19" s="9">
        <v>56154.731</v>
      </c>
      <c r="P19" s="9">
        <v>60867.472999999998</v>
      </c>
      <c r="Q19" s="9">
        <v>75745.634000000005</v>
      </c>
      <c r="R19" s="9">
        <v>78685.248000000007</v>
      </c>
      <c r="S19" s="9">
        <v>67705.354000000007</v>
      </c>
      <c r="T19" s="9">
        <v>67461.457999999999</v>
      </c>
      <c r="U19" s="9">
        <v>55226.409</v>
      </c>
      <c r="V19" s="9">
        <v>64197.258000000002</v>
      </c>
      <c r="W19" s="9">
        <v>71093.679999999993</v>
      </c>
      <c r="X19"/>
      <c r="Y19"/>
      <c r="Z19"/>
      <c r="AA19" s="77"/>
      <c r="AB19" s="77"/>
      <c r="AC19" s="77"/>
    </row>
    <row r="20" spans="2:29" ht="15.95" customHeight="1" x14ac:dyDescent="0.2">
      <c r="B20" s="86"/>
      <c r="C20" s="88"/>
      <c r="D20" s="13" t="s">
        <v>7</v>
      </c>
      <c r="E20" s="14">
        <f t="shared" ref="E20:I20" si="20">E19-E18</f>
        <v>30359.534000000003</v>
      </c>
      <c r="F20" s="14">
        <f t="shared" si="20"/>
        <v>20128.976999999999</v>
      </c>
      <c r="G20" s="14">
        <f t="shared" si="20"/>
        <v>12464.553000000004</v>
      </c>
      <c r="H20" s="14">
        <f t="shared" si="20"/>
        <v>-7572.703000000005</v>
      </c>
      <c r="I20" s="14">
        <f t="shared" si="20"/>
        <v>-2786.2419999999984</v>
      </c>
      <c r="J20" s="14">
        <f t="shared" ref="J20:O20" si="21">J19-J18</f>
        <v>-15081.300000000003</v>
      </c>
      <c r="K20" s="14">
        <f t="shared" si="21"/>
        <v>-22978.367000000006</v>
      </c>
      <c r="L20" s="14">
        <f t="shared" si="21"/>
        <v>-13198.622999999992</v>
      </c>
      <c r="M20" s="14">
        <f t="shared" si="21"/>
        <v>-12079.415000000008</v>
      </c>
      <c r="N20" s="14">
        <f t="shared" si="21"/>
        <v>-9235.0720000000001</v>
      </c>
      <c r="O20" s="14">
        <f t="shared" si="21"/>
        <v>1208.0440000000017</v>
      </c>
      <c r="P20" s="14">
        <f t="shared" ref="P20:U20" si="22">P19-P18</f>
        <v>-4295.3100000000049</v>
      </c>
      <c r="Q20" s="14">
        <f t="shared" si="22"/>
        <v>12257.335000000006</v>
      </c>
      <c r="R20" s="14">
        <f t="shared" si="22"/>
        <v>-17490.981</v>
      </c>
      <c r="S20" s="14">
        <f t="shared" si="22"/>
        <v>-2989.5339999999997</v>
      </c>
      <c r="T20" s="14">
        <f t="shared" si="22"/>
        <v>-23502.072</v>
      </c>
      <c r="U20" s="14">
        <f t="shared" si="22"/>
        <v>-7120.7900000000009</v>
      </c>
      <c r="V20" s="14">
        <f t="shared" ref="V20:W20" si="23">V19-V18</f>
        <v>-28852.603000000003</v>
      </c>
      <c r="W20" s="14">
        <f t="shared" si="23"/>
        <v>-15816.074000000008</v>
      </c>
      <c r="X20"/>
      <c r="Y20"/>
      <c r="Z20"/>
      <c r="AA20" s="77"/>
      <c r="AB20" s="77"/>
      <c r="AC20" s="77"/>
    </row>
    <row r="21" spans="2:29" ht="15.95" customHeight="1" x14ac:dyDescent="0.2">
      <c r="B21" s="86" t="s">
        <v>11</v>
      </c>
      <c r="C21" s="87" t="s">
        <v>58</v>
      </c>
      <c r="D21" s="7" t="s">
        <v>5</v>
      </c>
      <c r="E21" s="9">
        <f>SUM(E3+E9+E15)</f>
        <v>41110.754000000001</v>
      </c>
      <c r="F21" s="9">
        <f t="shared" ref="F21:I21" si="24">SUM(F3+F9+F15)</f>
        <v>54172.67</v>
      </c>
      <c r="G21" s="9">
        <f t="shared" si="24"/>
        <v>50930.284999999996</v>
      </c>
      <c r="H21" s="9">
        <f t="shared" si="24"/>
        <v>59718.737999999998</v>
      </c>
      <c r="I21" s="9">
        <f t="shared" si="24"/>
        <v>61595.770000000004</v>
      </c>
      <c r="J21" s="9">
        <f t="shared" ref="J21:O21" si="25">SUM(J3+J9+J15)</f>
        <v>59317.691999999995</v>
      </c>
      <c r="K21" s="9">
        <f t="shared" si="25"/>
        <v>65399.244999999995</v>
      </c>
      <c r="L21" s="9">
        <f t="shared" si="25"/>
        <v>72415.566999999995</v>
      </c>
      <c r="M21" s="9">
        <f>SUM(M3+M9+M15)</f>
        <v>76320.292000000001</v>
      </c>
      <c r="N21" s="9">
        <f t="shared" si="25"/>
        <v>70532.811000000002</v>
      </c>
      <c r="O21" s="9">
        <f t="shared" si="25"/>
        <v>83755.462</v>
      </c>
      <c r="P21" s="9">
        <f t="shared" ref="P21:R22" si="26">SUM(P3+P9+P15)</f>
        <v>88122.316999999995</v>
      </c>
      <c r="Q21" s="9">
        <f t="shared" si="26"/>
        <v>102049.014</v>
      </c>
      <c r="R21" s="9">
        <f t="shared" si="26"/>
        <v>113152.12100000001</v>
      </c>
      <c r="S21" s="9">
        <f t="shared" ref="S21:U22" si="27">SUM(S3+S9+S15)</f>
        <v>104768.69499999999</v>
      </c>
      <c r="T21" s="9">
        <f t="shared" si="27"/>
        <v>103259.613</v>
      </c>
      <c r="U21" s="9">
        <f t="shared" si="27"/>
        <v>89882.430999999997</v>
      </c>
      <c r="V21" s="9">
        <f t="shared" ref="V21:W21" si="28">SUM(V3+V9+V15)</f>
        <v>97881.668000000005</v>
      </c>
      <c r="W21" s="9">
        <f t="shared" si="28"/>
        <v>108103.889</v>
      </c>
      <c r="X21"/>
      <c r="Y21"/>
      <c r="Z21"/>
      <c r="AA21" s="77"/>
      <c r="AB21" s="77"/>
      <c r="AC21" s="77"/>
    </row>
    <row r="22" spans="2:29" ht="15.95" customHeight="1" x14ac:dyDescent="0.2">
      <c r="B22" s="86"/>
      <c r="C22" s="87"/>
      <c r="D22" s="10" t="s">
        <v>6</v>
      </c>
      <c r="E22" s="9">
        <f>SUM(E4+E10+E16)</f>
        <v>20076.677</v>
      </c>
      <c r="F22" s="9">
        <f t="shared" ref="F22:I22" si="29">SUM(F4+F10+F16)</f>
        <v>22723.02</v>
      </c>
      <c r="G22" s="9">
        <f t="shared" si="29"/>
        <v>19476.937000000002</v>
      </c>
      <c r="H22" s="9">
        <f t="shared" si="29"/>
        <v>18070.118000000002</v>
      </c>
      <c r="I22" s="9">
        <f t="shared" si="29"/>
        <v>22338.813000000002</v>
      </c>
      <c r="J22" s="9">
        <f t="shared" ref="J22:O22" si="30">SUM(J4+J10+J16)</f>
        <v>23300.510000000002</v>
      </c>
      <c r="K22" s="9">
        <f t="shared" si="30"/>
        <v>23474.294999999998</v>
      </c>
      <c r="L22" s="9">
        <f t="shared" si="30"/>
        <v>33399.019</v>
      </c>
      <c r="M22" s="9">
        <f t="shared" si="30"/>
        <v>40423.457000000002</v>
      </c>
      <c r="N22" s="9">
        <f t="shared" si="30"/>
        <v>43370.207000000002</v>
      </c>
      <c r="O22" s="9">
        <f t="shared" si="30"/>
        <v>54172.616000000002</v>
      </c>
      <c r="P22" s="9">
        <f t="shared" si="26"/>
        <v>79984.380999999994</v>
      </c>
      <c r="Q22" s="9">
        <f t="shared" si="26"/>
        <v>96712.78899999999</v>
      </c>
      <c r="R22" s="9">
        <f t="shared" si="26"/>
        <v>104730.821</v>
      </c>
      <c r="S22" s="9">
        <f t="shared" si="27"/>
        <v>127684.71100000001</v>
      </c>
      <c r="T22" s="9">
        <f t="shared" si="27"/>
        <v>120450.54999999999</v>
      </c>
      <c r="U22" s="9">
        <f t="shared" si="27"/>
        <v>117038.269</v>
      </c>
      <c r="V22" s="9">
        <f t="shared" ref="V22:W22" si="31">SUM(V4+V10+V16)</f>
        <v>124363.984</v>
      </c>
      <c r="W22" s="9">
        <f t="shared" si="31"/>
        <v>159719.65499999997</v>
      </c>
      <c r="X22"/>
      <c r="Y22"/>
      <c r="Z22"/>
      <c r="AA22" s="77"/>
      <c r="AB22" s="77"/>
      <c r="AC22" s="77"/>
    </row>
    <row r="23" spans="2:29" ht="15.95" customHeight="1" x14ac:dyDescent="0.2">
      <c r="B23" s="86"/>
      <c r="C23" s="87"/>
      <c r="D23" s="11" t="s">
        <v>7</v>
      </c>
      <c r="E23" s="12">
        <f>E22-E21</f>
        <v>-21034.077000000001</v>
      </c>
      <c r="F23" s="12">
        <f t="shared" ref="F23:I23" si="32">F22-F21</f>
        <v>-31449.649999999998</v>
      </c>
      <c r="G23" s="12">
        <f t="shared" si="32"/>
        <v>-31453.347999999994</v>
      </c>
      <c r="H23" s="12">
        <f t="shared" si="32"/>
        <v>-41648.619999999995</v>
      </c>
      <c r="I23" s="12">
        <f t="shared" si="32"/>
        <v>-39256.957000000002</v>
      </c>
      <c r="J23" s="12">
        <f t="shared" ref="J23:O23" si="33">J22-J21</f>
        <v>-36017.181999999993</v>
      </c>
      <c r="K23" s="12">
        <f t="shared" si="33"/>
        <v>-41924.949999999997</v>
      </c>
      <c r="L23" s="12">
        <f t="shared" si="33"/>
        <v>-39016.547999999995</v>
      </c>
      <c r="M23" s="12">
        <f t="shared" si="33"/>
        <v>-35896.834999999999</v>
      </c>
      <c r="N23" s="12">
        <f t="shared" si="33"/>
        <v>-27162.603999999999</v>
      </c>
      <c r="O23" s="12">
        <f t="shared" si="33"/>
        <v>-29582.845999999998</v>
      </c>
      <c r="P23" s="12">
        <f t="shared" ref="P23:U23" si="34">P22-P21</f>
        <v>-8137.9360000000015</v>
      </c>
      <c r="Q23" s="12">
        <f t="shared" si="34"/>
        <v>-5336.2250000000058</v>
      </c>
      <c r="R23" s="12">
        <f t="shared" si="34"/>
        <v>-8421.3000000000175</v>
      </c>
      <c r="S23" s="12">
        <f t="shared" si="34"/>
        <v>22916.016000000018</v>
      </c>
      <c r="T23" s="12">
        <f t="shared" si="34"/>
        <v>17190.936999999991</v>
      </c>
      <c r="U23" s="12">
        <f t="shared" si="34"/>
        <v>27155.838000000003</v>
      </c>
      <c r="V23" s="12">
        <f t="shared" ref="V23:W23" si="35">V22-V21</f>
        <v>26482.315999999992</v>
      </c>
      <c r="W23" s="12">
        <f t="shared" si="35"/>
        <v>51615.765999999974</v>
      </c>
      <c r="X23"/>
      <c r="Y23"/>
      <c r="Z23"/>
      <c r="AA23" s="77"/>
      <c r="AB23" s="77"/>
      <c r="AC23" s="77"/>
    </row>
    <row r="24" spans="2:29" ht="15.95" customHeight="1" x14ac:dyDescent="0.2">
      <c r="B24" s="86"/>
      <c r="C24" s="88" t="s">
        <v>8</v>
      </c>
      <c r="D24" s="7" t="s">
        <v>5</v>
      </c>
      <c r="E24" s="9">
        <f t="shared" ref="E24:I24" si="36">SUM(E6+E12+E18)</f>
        <v>75292.176999999996</v>
      </c>
      <c r="F24" s="9">
        <f t="shared" si="36"/>
        <v>95155.464999999997</v>
      </c>
      <c r="G24" s="9">
        <f t="shared" si="36"/>
        <v>97135.640000000014</v>
      </c>
      <c r="H24" s="9">
        <f t="shared" si="36"/>
        <v>132834.217</v>
      </c>
      <c r="I24" s="9">
        <f t="shared" si="36"/>
        <v>147834.519</v>
      </c>
      <c r="J24" s="9">
        <f t="shared" ref="J24:O25" si="37">SUM(J6+J12+J18)</f>
        <v>170816.26199999999</v>
      </c>
      <c r="K24" s="9">
        <f t="shared" si="37"/>
        <v>221176.606</v>
      </c>
      <c r="L24" s="9">
        <f t="shared" si="37"/>
        <v>181849.46</v>
      </c>
      <c r="M24" s="9">
        <f t="shared" si="37"/>
        <v>190837.15900000001</v>
      </c>
      <c r="N24" s="9">
        <f t="shared" si="37"/>
        <v>148304.08399999997</v>
      </c>
      <c r="O24" s="9">
        <f t="shared" si="37"/>
        <v>165889.57800000001</v>
      </c>
      <c r="P24" s="9">
        <f t="shared" ref="P24:R25" si="38">SUM(P6+P12+P18)</f>
        <v>164427.35500000001</v>
      </c>
      <c r="Q24" s="9">
        <f t="shared" si="38"/>
        <v>198155.535</v>
      </c>
      <c r="R24" s="9">
        <f t="shared" si="38"/>
        <v>284100.451</v>
      </c>
      <c r="S24" s="9">
        <f t="shared" ref="S24:U25" si="39">SUM(S6+S12+S18)</f>
        <v>235023.03100000002</v>
      </c>
      <c r="T24" s="9">
        <f t="shared" si="39"/>
        <v>312303.82500000001</v>
      </c>
      <c r="U24" s="9">
        <f t="shared" si="39"/>
        <v>277468.592</v>
      </c>
      <c r="V24" s="9">
        <f t="shared" ref="V24:W24" si="40">SUM(V6+V12+V18)</f>
        <v>353223.05900000001</v>
      </c>
      <c r="W24" s="9">
        <f t="shared" si="40"/>
        <v>329907.59999999998</v>
      </c>
      <c r="X24"/>
      <c r="Y24"/>
      <c r="Z24"/>
      <c r="AA24" s="77"/>
      <c r="AB24" s="77"/>
    </row>
    <row r="25" spans="2:29" ht="15.95" customHeight="1" x14ac:dyDescent="0.2">
      <c r="B25" s="86"/>
      <c r="C25" s="88"/>
      <c r="D25" s="10" t="s">
        <v>6</v>
      </c>
      <c r="E25" s="9">
        <f t="shared" ref="E25:I25" si="41">SUM(E7+E13+E19)</f>
        <v>60473.880000000005</v>
      </c>
      <c r="F25" s="9">
        <f t="shared" si="41"/>
        <v>58233.509999999995</v>
      </c>
      <c r="G25" s="9">
        <f t="shared" si="41"/>
        <v>51211.091</v>
      </c>
      <c r="H25" s="9">
        <f t="shared" si="41"/>
        <v>50417.381999999998</v>
      </c>
      <c r="I25" s="9">
        <f t="shared" si="41"/>
        <v>66728.97600000001</v>
      </c>
      <c r="J25" s="9">
        <f t="shared" si="37"/>
        <v>80906.203000000009</v>
      </c>
      <c r="K25" s="9">
        <f t="shared" si="37"/>
        <v>99927.584000000003</v>
      </c>
      <c r="L25" s="9">
        <f t="shared" si="37"/>
        <v>115186.917</v>
      </c>
      <c r="M25" s="9">
        <f t="shared" si="37"/>
        <v>141826.435</v>
      </c>
      <c r="N25" s="9">
        <f t="shared" si="37"/>
        <v>134167.85999999999</v>
      </c>
      <c r="O25" s="9">
        <f t="shared" si="37"/>
        <v>161954.27499999999</v>
      </c>
      <c r="P25" s="9">
        <f t="shared" si="38"/>
        <v>215436.12600000002</v>
      </c>
      <c r="Q25" s="9">
        <f t="shared" si="38"/>
        <v>263032.22600000002</v>
      </c>
      <c r="R25" s="9">
        <f t="shared" si="38"/>
        <v>341032.74700000003</v>
      </c>
      <c r="S25" s="9">
        <f t="shared" si="39"/>
        <v>372973.13199999998</v>
      </c>
      <c r="T25" s="9">
        <f t="shared" si="39"/>
        <v>434160.75699999998</v>
      </c>
      <c r="U25" s="9">
        <f t="shared" si="39"/>
        <v>411745.67799999996</v>
      </c>
      <c r="V25" s="9">
        <f t="shared" ref="V25:W25" si="42">SUM(V7+V13+V19)</f>
        <v>502759.98800000001</v>
      </c>
      <c r="W25" s="9">
        <f t="shared" si="42"/>
        <v>578985.66999999993</v>
      </c>
      <c r="X25"/>
      <c r="Y25"/>
      <c r="Z25"/>
      <c r="AA25" s="77"/>
      <c r="AB25" s="77"/>
    </row>
    <row r="26" spans="2:29" ht="15.95" customHeight="1" x14ac:dyDescent="0.2">
      <c r="B26" s="86"/>
      <c r="C26" s="88"/>
      <c r="D26" s="13" t="s">
        <v>7</v>
      </c>
      <c r="E26" s="14">
        <f t="shared" ref="E26:I26" si="43">E25-E24</f>
        <v>-14818.296999999991</v>
      </c>
      <c r="F26" s="14">
        <f t="shared" si="43"/>
        <v>-36921.955000000002</v>
      </c>
      <c r="G26" s="14">
        <f t="shared" si="43"/>
        <v>-45924.549000000014</v>
      </c>
      <c r="H26" s="14">
        <f t="shared" si="43"/>
        <v>-82416.835000000006</v>
      </c>
      <c r="I26" s="14">
        <f t="shared" si="43"/>
        <v>-81105.542999999991</v>
      </c>
      <c r="J26" s="14">
        <f t="shared" ref="J26:O26" si="44">J25-J24</f>
        <v>-89910.058999999979</v>
      </c>
      <c r="K26" s="14">
        <f t="shared" si="44"/>
        <v>-121249.022</v>
      </c>
      <c r="L26" s="14">
        <f t="shared" si="44"/>
        <v>-66662.542999999991</v>
      </c>
      <c r="M26" s="14">
        <f t="shared" si="44"/>
        <v>-49010.724000000017</v>
      </c>
      <c r="N26" s="14">
        <f t="shared" si="44"/>
        <v>-14136.223999999987</v>
      </c>
      <c r="O26" s="14">
        <f t="shared" si="44"/>
        <v>-3935.3030000000144</v>
      </c>
      <c r="P26" s="14">
        <f t="shared" ref="P26:U26" si="45">P25-P24</f>
        <v>51008.771000000008</v>
      </c>
      <c r="Q26" s="14">
        <f t="shared" si="45"/>
        <v>64876.691000000021</v>
      </c>
      <c r="R26" s="14">
        <f t="shared" si="45"/>
        <v>56932.296000000031</v>
      </c>
      <c r="S26" s="14">
        <f t="shared" si="45"/>
        <v>137950.10099999997</v>
      </c>
      <c r="T26" s="14">
        <f t="shared" si="45"/>
        <v>121856.93199999997</v>
      </c>
      <c r="U26" s="14">
        <f t="shared" si="45"/>
        <v>134277.08599999995</v>
      </c>
      <c r="V26" s="14">
        <f t="shared" ref="V26:W26" si="46">V25-V24</f>
        <v>149536.929</v>
      </c>
      <c r="W26" s="14">
        <f t="shared" si="46"/>
        <v>249078.06999999995</v>
      </c>
      <c r="X26"/>
      <c r="Y26"/>
      <c r="Z26"/>
      <c r="AA26" s="77"/>
      <c r="AB26" s="77"/>
    </row>
    <row r="27" spans="2:29" ht="17.25" customHeight="1" x14ac:dyDescent="0.2">
      <c r="B27" s="43" t="s">
        <v>71</v>
      </c>
      <c r="N27" s="16"/>
      <c r="U27"/>
      <c r="V27"/>
      <c r="W27"/>
      <c r="X27"/>
      <c r="Y27"/>
      <c r="Z27"/>
      <c r="AA27" s="77"/>
      <c r="AB27" s="77"/>
    </row>
    <row r="28" spans="2:29" ht="9" customHeight="1" x14ac:dyDescent="0.2">
      <c r="B28" s="15"/>
      <c r="U28"/>
      <c r="V28"/>
      <c r="W28"/>
      <c r="X28"/>
      <c r="Y28"/>
      <c r="Z28"/>
      <c r="AA28"/>
    </row>
    <row r="29" spans="2:29" ht="21.95" customHeight="1" x14ac:dyDescent="0.2">
      <c r="B29" s="17" t="s">
        <v>12</v>
      </c>
      <c r="C29" s="18"/>
      <c r="D29" s="19" t="s">
        <v>13</v>
      </c>
      <c r="E29" s="50">
        <f t="shared" ref="E29:I29" si="47">E24/E21</f>
        <v>1.8314472412741443</v>
      </c>
      <c r="F29" s="50">
        <f t="shared" si="47"/>
        <v>1.7565216002829471</v>
      </c>
      <c r="G29" s="50">
        <f t="shared" si="47"/>
        <v>1.907227497352509</v>
      </c>
      <c r="H29" s="50">
        <f t="shared" si="47"/>
        <v>2.2243306112731318</v>
      </c>
      <c r="I29" s="50">
        <f t="shared" si="47"/>
        <v>2.4000758331294501</v>
      </c>
      <c r="J29" s="50">
        <f t="shared" ref="J29:O30" si="48">J24/J21</f>
        <v>2.8796849007543988</v>
      </c>
      <c r="K29" s="50">
        <f t="shared" si="48"/>
        <v>3.3819443328435979</v>
      </c>
      <c r="L29" s="50">
        <f t="shared" si="48"/>
        <v>2.5111929317628627</v>
      </c>
      <c r="M29" s="50">
        <f t="shared" si="48"/>
        <v>2.5004773173561761</v>
      </c>
      <c r="N29" s="50">
        <f t="shared" si="48"/>
        <v>2.1026254575335153</v>
      </c>
      <c r="O29" s="50">
        <f t="shared" si="48"/>
        <v>1.9806419072704775</v>
      </c>
      <c r="P29" s="50">
        <f t="shared" ref="P29:R30" si="49">P24/P21</f>
        <v>1.8658991342681108</v>
      </c>
      <c r="Q29" s="50">
        <f t="shared" si="49"/>
        <v>1.9417682467760051</v>
      </c>
      <c r="R29" s="50">
        <f t="shared" si="49"/>
        <v>2.5107832578763589</v>
      </c>
      <c r="S29" s="50">
        <f t="shared" ref="S29:T29" si="50">S24/S21</f>
        <v>2.243256260851584</v>
      </c>
      <c r="T29" s="50">
        <f t="shared" si="50"/>
        <v>3.0244527935621841</v>
      </c>
      <c r="U29" s="50">
        <f t="shared" ref="U29:V29" si="51">U24/U21</f>
        <v>3.0870169944557908</v>
      </c>
      <c r="V29" s="50">
        <f t="shared" si="51"/>
        <v>3.6086742923097712</v>
      </c>
      <c r="W29" s="50">
        <f t="shared" ref="W29" si="52">W24/W21</f>
        <v>3.0517644004463151</v>
      </c>
      <c r="X29"/>
      <c r="Y29"/>
      <c r="Z29"/>
      <c r="AA29"/>
    </row>
    <row r="30" spans="2:29" ht="21.95" customHeight="1" x14ac:dyDescent="0.2">
      <c r="B30" s="20" t="s">
        <v>14</v>
      </c>
      <c r="C30" s="21"/>
      <c r="D30" s="22" t="s">
        <v>13</v>
      </c>
      <c r="E30" s="51">
        <f t="shared" ref="E30:I30" si="53">E25/E22</f>
        <v>3.0121458845007072</v>
      </c>
      <c r="F30" s="51">
        <f t="shared" si="53"/>
        <v>2.5627539825252099</v>
      </c>
      <c r="G30" s="51">
        <f t="shared" si="53"/>
        <v>2.6293195382826364</v>
      </c>
      <c r="H30" s="51">
        <f t="shared" si="53"/>
        <v>2.7900969988131781</v>
      </c>
      <c r="I30" s="51">
        <f t="shared" si="53"/>
        <v>2.9871316797360721</v>
      </c>
      <c r="J30" s="51">
        <f t="shared" si="48"/>
        <v>3.4722932244830695</v>
      </c>
      <c r="K30" s="51">
        <f t="shared" si="48"/>
        <v>4.2568939344078283</v>
      </c>
      <c r="L30" s="51">
        <f t="shared" si="48"/>
        <v>3.4488113857475873</v>
      </c>
      <c r="M30" s="51">
        <f t="shared" si="48"/>
        <v>3.5085182101075616</v>
      </c>
      <c r="N30" s="51">
        <f t="shared" si="48"/>
        <v>3.0935489885948662</v>
      </c>
      <c r="O30" s="51">
        <f t="shared" si="48"/>
        <v>2.9895967180170882</v>
      </c>
      <c r="P30" s="51">
        <f t="shared" si="49"/>
        <v>2.6934774428022394</v>
      </c>
      <c r="Q30" s="51">
        <f t="shared" si="49"/>
        <v>2.7197253715845178</v>
      </c>
      <c r="R30" s="51">
        <f t="shared" si="49"/>
        <v>3.2562787510278377</v>
      </c>
      <c r="S30" s="51">
        <f t="shared" ref="S30:T30" si="54">S25/S22</f>
        <v>2.9210477047639629</v>
      </c>
      <c r="T30" s="51">
        <f t="shared" si="54"/>
        <v>3.6044730140294088</v>
      </c>
      <c r="U30" s="51">
        <f t="shared" ref="U30:V30" si="55">U25/U22</f>
        <v>3.5180431282694378</v>
      </c>
      <c r="V30" s="51">
        <f t="shared" si="55"/>
        <v>4.0426494217168214</v>
      </c>
      <c r="W30" s="51">
        <f t="shared" ref="W30" si="56">W25/W22</f>
        <v>3.625012024975887</v>
      </c>
    </row>
    <row r="31" spans="2:29" x14ac:dyDescent="0.2">
      <c r="E31"/>
      <c r="F31"/>
      <c r="G31"/>
      <c r="H31"/>
      <c r="I31"/>
      <c r="J31"/>
      <c r="K31"/>
      <c r="L31"/>
      <c r="M31"/>
    </row>
    <row r="32" spans="2:29" x14ac:dyDescent="0.2">
      <c r="E32"/>
      <c r="F32"/>
      <c r="G32"/>
      <c r="H32"/>
      <c r="K32"/>
      <c r="L32"/>
      <c r="M32"/>
    </row>
    <row r="33" spans="5:22" x14ac:dyDescent="0.2">
      <c r="E33"/>
      <c r="F33"/>
      <c r="G33"/>
      <c r="H33"/>
      <c r="I33"/>
      <c r="J33"/>
      <c r="L33"/>
      <c r="M33"/>
    </row>
    <row r="34" spans="5:22" x14ac:dyDescent="0.2">
      <c r="K34"/>
      <c r="L34"/>
      <c r="M34"/>
      <c r="V34" s="24"/>
    </row>
    <row r="35" spans="5:22" x14ac:dyDescent="0.2">
      <c r="K35"/>
      <c r="L35"/>
      <c r="M35"/>
    </row>
    <row r="36" spans="5:22" x14ac:dyDescent="0.2">
      <c r="K36"/>
      <c r="M36"/>
    </row>
    <row r="37" spans="5:22" x14ac:dyDescent="0.2">
      <c r="E37" s="23"/>
      <c r="F37"/>
      <c r="G37"/>
      <c r="H37" s="57"/>
      <c r="I37" s="57"/>
      <c r="J37" s="57"/>
      <c r="K37" s="57"/>
      <c r="L37" s="57"/>
      <c r="M37" s="57"/>
      <c r="N37" s="16"/>
    </row>
    <row r="38" spans="5:22" x14ac:dyDescent="0.2">
      <c r="E38" s="23"/>
      <c r="F38"/>
      <c r="G38"/>
      <c r="H38" s="57"/>
      <c r="I38" s="57"/>
      <c r="J38" s="57"/>
      <c r="K38" s="57"/>
      <c r="M38" s="57"/>
      <c r="N38" s="16"/>
    </row>
    <row r="39" spans="5:22" x14ac:dyDescent="0.2">
      <c r="E39" s="23"/>
      <c r="F39"/>
      <c r="G39"/>
      <c r="H39" s="57"/>
      <c r="I39" s="57"/>
      <c r="J39" s="57"/>
      <c r="K39" s="57"/>
      <c r="L39" s="57"/>
      <c r="M39" s="58"/>
      <c r="N39" s="58"/>
    </row>
    <row r="40" spans="5:22" x14ac:dyDescent="0.2">
      <c r="E40" s="23"/>
      <c r="F40"/>
      <c r="G40"/>
      <c r="H40" s="57"/>
      <c r="I40" s="57"/>
      <c r="J40" s="57"/>
      <c r="K40" s="57"/>
      <c r="L40" s="57"/>
      <c r="M40" s="58"/>
      <c r="N40" s="58"/>
    </row>
    <row r="41" spans="5:22" x14ac:dyDescent="0.2">
      <c r="E41" s="23"/>
      <c r="F41"/>
      <c r="G41"/>
      <c r="H41" s="57"/>
      <c r="I41" s="57"/>
      <c r="J41" s="57"/>
      <c r="K41" s="57"/>
      <c r="L41" s="57"/>
      <c r="M41" s="58"/>
      <c r="N41" s="58"/>
    </row>
    <row r="42" spans="5:22" x14ac:dyDescent="0.2">
      <c r="E42" s="23"/>
      <c r="F42"/>
      <c r="G42"/>
      <c r="H42" s="57"/>
      <c r="I42" s="57"/>
      <c r="J42" s="57"/>
      <c r="K42" s="57"/>
      <c r="L42" s="57"/>
      <c r="M42" s="58"/>
      <c r="N42" s="58"/>
    </row>
    <row r="43" spans="5:22" x14ac:dyDescent="0.2">
      <c r="E43" s="23"/>
      <c r="F43"/>
      <c r="G43"/>
      <c r="H43" s="57"/>
      <c r="I43" s="57"/>
      <c r="J43" s="57"/>
      <c r="K43" s="57"/>
      <c r="L43" s="57"/>
      <c r="M43" s="58"/>
      <c r="N43" s="58"/>
    </row>
    <row r="44" spans="5:22" x14ac:dyDescent="0.2">
      <c r="E44" s="23"/>
      <c r="F44"/>
      <c r="G44"/>
      <c r="H44" s="57"/>
      <c r="I44" s="57"/>
      <c r="J44" s="57"/>
      <c r="K44" s="57"/>
      <c r="L44" s="57"/>
      <c r="M44" s="58"/>
      <c r="N44" s="58"/>
    </row>
    <row r="45" spans="5:22" x14ac:dyDescent="0.2">
      <c r="E45" s="23"/>
      <c r="F45"/>
      <c r="G45"/>
      <c r="H45" s="16"/>
      <c r="I45" s="16"/>
      <c r="J45" s="16"/>
      <c r="K45" s="16"/>
      <c r="L45" s="16"/>
      <c r="M45" s="58"/>
      <c r="N45" s="58"/>
    </row>
    <row r="46" spans="5:22" x14ac:dyDescent="0.2">
      <c r="E46" s="23"/>
      <c r="F46"/>
      <c r="G46"/>
      <c r="H46" s="16"/>
      <c r="I46" s="16"/>
      <c r="J46" s="16"/>
      <c r="K46" s="16"/>
      <c r="L46" s="16"/>
      <c r="M46" s="58"/>
      <c r="N46" s="58"/>
    </row>
    <row r="47" spans="5:22" x14ac:dyDescent="0.2">
      <c r="E47" s="23"/>
      <c r="F47"/>
      <c r="G47"/>
      <c r="H47" s="16"/>
      <c r="I47" s="16"/>
      <c r="J47" s="16"/>
      <c r="K47" s="16"/>
      <c r="L47" s="16"/>
      <c r="M47" s="58"/>
      <c r="N47" s="58"/>
    </row>
    <row r="48" spans="5:22" x14ac:dyDescent="0.2">
      <c r="E48" s="23"/>
      <c r="H48" s="57"/>
      <c r="I48" s="57"/>
      <c r="J48" s="57"/>
      <c r="K48" s="57"/>
      <c r="L48" s="57"/>
      <c r="M48" s="58"/>
      <c r="N48" s="58"/>
    </row>
    <row r="49" spans="2:14" x14ac:dyDescent="0.2">
      <c r="E49" s="23"/>
      <c r="H49" s="57"/>
      <c r="I49" s="57"/>
      <c r="J49" s="57"/>
      <c r="K49" s="57"/>
      <c r="L49" s="57"/>
      <c r="M49" s="58"/>
      <c r="N49" s="58"/>
    </row>
    <row r="50" spans="2:14" x14ac:dyDescent="0.2">
      <c r="E50" s="23"/>
      <c r="H50" s="57"/>
      <c r="I50" s="57"/>
      <c r="J50" s="57"/>
      <c r="K50" s="57"/>
      <c r="L50" s="57"/>
      <c r="M50" s="58"/>
      <c r="N50" s="58"/>
    </row>
    <row r="51" spans="2:14" x14ac:dyDescent="0.2">
      <c r="E51" s="23"/>
      <c r="H51" s="16"/>
      <c r="I51" s="16"/>
      <c r="J51" s="16"/>
      <c r="K51" s="16"/>
      <c r="L51" s="16"/>
      <c r="M51" s="58"/>
      <c r="N51" s="58"/>
    </row>
    <row r="52" spans="2:14" x14ac:dyDescent="0.2">
      <c r="E52" s="23"/>
      <c r="H52" s="16"/>
      <c r="I52" s="16"/>
      <c r="J52" s="16"/>
      <c r="K52" s="16"/>
      <c r="L52" s="16"/>
      <c r="M52" s="58"/>
      <c r="N52" s="58"/>
    </row>
    <row r="53" spans="2:14" x14ac:dyDescent="0.2">
      <c r="E53" s="23"/>
      <c r="H53" s="16"/>
      <c r="I53" s="16"/>
      <c r="J53" s="16"/>
      <c r="K53" s="16"/>
      <c r="L53" s="16"/>
      <c r="M53" s="58"/>
      <c r="N53" s="58"/>
    </row>
    <row r="54" spans="2:14" x14ac:dyDescent="0.2">
      <c r="E54" s="23"/>
      <c r="H54" s="16"/>
      <c r="I54" s="16"/>
      <c r="J54" s="16"/>
      <c r="K54" s="16"/>
      <c r="L54" s="16"/>
      <c r="M54" s="58"/>
      <c r="N54" s="58"/>
    </row>
    <row r="55" spans="2:14" x14ac:dyDescent="0.2">
      <c r="E55" s="23"/>
      <c r="H55" s="16"/>
      <c r="I55" s="16"/>
      <c r="J55" s="16"/>
      <c r="K55" s="16"/>
      <c r="L55" s="16"/>
      <c r="M55" s="58"/>
      <c r="N55" s="58"/>
    </row>
    <row r="56" spans="2:14" x14ac:dyDescent="0.2">
      <c r="E56" s="23"/>
      <c r="H56" s="16"/>
      <c r="I56" s="16"/>
      <c r="J56" s="16"/>
      <c r="K56" s="16"/>
      <c r="L56" s="16"/>
      <c r="M56" s="58"/>
      <c r="N56" s="58"/>
    </row>
    <row r="57" spans="2:14" x14ac:dyDescent="0.2">
      <c r="B57" s="60"/>
      <c r="C57" s="60"/>
      <c r="D57" s="60"/>
      <c r="E57" s="66"/>
      <c r="F57" s="66"/>
      <c r="G57" s="66"/>
      <c r="H57" s="66"/>
      <c r="I57" s="66"/>
      <c r="J57" s="66"/>
      <c r="K57" s="66"/>
      <c r="L57" s="66"/>
      <c r="M57" s="16"/>
      <c r="N57" s="16"/>
    </row>
    <row r="58" spans="2:14" x14ac:dyDescent="0.2">
      <c r="B58" s="60"/>
      <c r="C58" s="60"/>
      <c r="D58" s="60"/>
      <c r="E58" s="63"/>
      <c r="F58" s="60"/>
      <c r="G58" s="60"/>
      <c r="H58" s="64"/>
      <c r="I58" s="16"/>
      <c r="J58" s="16"/>
      <c r="K58" s="16"/>
      <c r="L58" s="16"/>
      <c r="M58" s="16"/>
      <c r="N58" s="16"/>
    </row>
    <row r="59" spans="2:14" x14ac:dyDescent="0.2">
      <c r="B59" s="60"/>
      <c r="C59" s="60"/>
      <c r="D59" s="60"/>
      <c r="E59" s="63"/>
      <c r="F59" s="60"/>
      <c r="G59" s="60"/>
      <c r="H59" s="64"/>
      <c r="I59" s="16"/>
      <c r="J59" s="16"/>
      <c r="K59" s="16"/>
      <c r="L59" s="16"/>
      <c r="M59" s="16"/>
      <c r="N59" s="16"/>
    </row>
    <row r="60" spans="2:14" x14ac:dyDescent="0.2">
      <c r="B60" s="60"/>
      <c r="C60" s="60"/>
      <c r="D60" s="60"/>
      <c r="E60" s="63"/>
      <c r="F60" s="60"/>
      <c r="G60" s="60"/>
      <c r="H60" s="60"/>
    </row>
    <row r="61" spans="2:14" x14ac:dyDescent="0.2">
      <c r="B61" s="60"/>
      <c r="C61" s="60"/>
      <c r="D61" s="60"/>
      <c r="E61" s="63"/>
      <c r="F61" s="60"/>
      <c r="G61" s="60"/>
      <c r="H61" s="60"/>
    </row>
    <row r="62" spans="2:14" x14ac:dyDescent="0.2">
      <c r="B62" s="60"/>
      <c r="C62" s="60"/>
      <c r="D62" s="60"/>
      <c r="E62" s="63"/>
      <c r="F62" s="60"/>
      <c r="G62" s="60"/>
      <c r="H62" s="60"/>
    </row>
    <row r="63" spans="2:14" x14ac:dyDescent="0.2">
      <c r="B63" s="60"/>
      <c r="C63" s="60"/>
      <c r="D63" s="60"/>
      <c r="E63" s="63"/>
      <c r="F63" s="60"/>
      <c r="G63" s="60"/>
      <c r="H63" s="60"/>
    </row>
    <row r="64" spans="2:14" x14ac:dyDescent="0.2">
      <c r="B64" s="60"/>
      <c r="C64" s="60"/>
    </row>
    <row r="65" spans="2:10" x14ac:dyDescent="0.2">
      <c r="B65" s="60"/>
      <c r="C65" s="60"/>
    </row>
    <row r="66" spans="2:10" x14ac:dyDescent="0.2">
      <c r="B66" s="60"/>
      <c r="C66" s="60"/>
    </row>
    <row r="67" spans="2:10" x14ac:dyDescent="0.2">
      <c r="B67" s="60"/>
      <c r="C67" s="60"/>
      <c r="D67" s="60"/>
      <c r="E67" s="59"/>
      <c r="F67" s="59"/>
      <c r="G67" s="59"/>
      <c r="H67" s="59"/>
      <c r="I67" s="30"/>
      <c r="J67" s="30"/>
    </row>
    <row r="68" spans="2:10" x14ac:dyDescent="0.2">
      <c r="B68" s="60"/>
      <c r="C68" s="60"/>
      <c r="D68" s="60"/>
      <c r="E68" s="60"/>
      <c r="F68" s="60"/>
      <c r="G68" s="60"/>
      <c r="H68" s="60"/>
      <c r="I68" s="23"/>
      <c r="J68" s="23"/>
    </row>
    <row r="69" spans="2:10" x14ac:dyDescent="0.2">
      <c r="B69" s="60"/>
      <c r="C69" s="60"/>
      <c r="D69" s="60"/>
      <c r="E69" s="60"/>
      <c r="F69" s="60"/>
      <c r="G69" s="60"/>
      <c r="H69" s="60"/>
      <c r="I69" s="23"/>
      <c r="J69" s="23"/>
    </row>
    <row r="70" spans="2:10" x14ac:dyDescent="0.2">
      <c r="B70" s="60"/>
      <c r="C70" s="60"/>
      <c r="D70" s="60"/>
      <c r="E70" s="60"/>
      <c r="F70" s="60"/>
      <c r="G70" s="60"/>
      <c r="H70" s="60"/>
      <c r="I70" s="23"/>
      <c r="J70" s="23"/>
    </row>
    <row r="71" spans="2:10" x14ac:dyDescent="0.2">
      <c r="B71" s="60"/>
      <c r="C71" s="60"/>
      <c r="D71" s="60"/>
      <c r="E71" s="59"/>
      <c r="F71" s="59"/>
      <c r="G71" s="59"/>
      <c r="H71" s="59"/>
      <c r="I71" s="30"/>
      <c r="J71" s="30"/>
    </row>
    <row r="72" spans="2:10" x14ac:dyDescent="0.2">
      <c r="B72" s="60"/>
      <c r="C72" s="60"/>
      <c r="D72" s="60"/>
      <c r="E72" s="59"/>
      <c r="F72" s="59"/>
      <c r="G72" s="59"/>
      <c r="H72" s="59"/>
      <c r="I72" s="30"/>
      <c r="J72" s="30"/>
    </row>
    <row r="73" spans="2:10" x14ac:dyDescent="0.2">
      <c r="B73" s="60"/>
      <c r="C73" s="60"/>
      <c r="D73" s="60"/>
      <c r="E73" s="59"/>
      <c r="F73" s="59"/>
      <c r="G73" s="59"/>
      <c r="H73" s="59"/>
      <c r="I73" s="30"/>
      <c r="J73" s="30"/>
    </row>
    <row r="74" spans="2:10" x14ac:dyDescent="0.2">
      <c r="B74" s="60"/>
      <c r="C74" s="60"/>
      <c r="D74" s="60"/>
      <c r="E74" s="60"/>
      <c r="F74" s="60"/>
      <c r="G74" s="60"/>
      <c r="H74" s="60"/>
      <c r="I74" s="23"/>
      <c r="J74" s="23"/>
    </row>
    <row r="75" spans="2:10" x14ac:dyDescent="0.2">
      <c r="B75" s="60"/>
      <c r="C75" s="60"/>
      <c r="D75" s="60"/>
      <c r="E75" s="63"/>
      <c r="F75" s="60"/>
      <c r="G75" s="60"/>
      <c r="H75" s="60"/>
      <c r="I75" s="23"/>
      <c r="J75" s="23"/>
    </row>
    <row r="76" spans="2:10" x14ac:dyDescent="0.2">
      <c r="B76" s="60"/>
      <c r="C76" s="60"/>
      <c r="D76" s="60"/>
      <c r="E76" s="60"/>
      <c r="F76" s="60"/>
      <c r="G76" s="60"/>
      <c r="H76" s="60"/>
      <c r="I76" s="23"/>
      <c r="J76" s="23"/>
    </row>
    <row r="77" spans="2:10" x14ac:dyDescent="0.2">
      <c r="B77" s="60"/>
      <c r="C77" s="60"/>
      <c r="D77" s="60"/>
      <c r="E77" s="60"/>
      <c r="F77" s="60"/>
      <c r="G77" s="60"/>
      <c r="H77" s="60"/>
      <c r="I77" s="23"/>
      <c r="J77" s="23"/>
    </row>
    <row r="78" spans="2:10" x14ac:dyDescent="0.2">
      <c r="B78" s="60"/>
      <c r="C78" s="60"/>
      <c r="D78" s="60"/>
      <c r="E78" s="60"/>
      <c r="F78" s="60"/>
      <c r="G78" s="60"/>
      <c r="H78" s="60"/>
      <c r="I78" s="23"/>
      <c r="J78" s="23"/>
    </row>
    <row r="79" spans="2:10" x14ac:dyDescent="0.2">
      <c r="B79" s="60"/>
      <c r="C79" s="60"/>
      <c r="D79" s="60"/>
      <c r="E79" s="60"/>
      <c r="F79" s="60"/>
      <c r="G79" s="60"/>
      <c r="H79" s="60"/>
      <c r="I79" s="23"/>
      <c r="J79" s="23"/>
    </row>
    <row r="80" spans="2:10" x14ac:dyDescent="0.2">
      <c r="B80" s="60"/>
      <c r="C80" s="60"/>
      <c r="D80" s="60"/>
      <c r="E80" s="60"/>
      <c r="F80" s="60"/>
      <c r="G80" s="60"/>
      <c r="H80" s="60"/>
      <c r="I80" s="23"/>
      <c r="J80" s="23"/>
    </row>
    <row r="81" spans="2:10" x14ac:dyDescent="0.2">
      <c r="B81" s="60"/>
      <c r="C81" s="60"/>
      <c r="D81" s="60"/>
      <c r="E81" s="60"/>
      <c r="F81" s="60"/>
      <c r="G81" s="60"/>
      <c r="H81" s="60"/>
      <c r="I81" s="23"/>
      <c r="J81" s="23"/>
    </row>
    <row r="82" spans="2:10" x14ac:dyDescent="0.2">
      <c r="B82" s="60"/>
      <c r="C82" s="60"/>
      <c r="D82" s="60"/>
      <c r="E82" s="60"/>
      <c r="F82" s="60"/>
      <c r="G82" s="60"/>
      <c r="H82" s="60"/>
      <c r="I82" s="23"/>
      <c r="J82" s="23"/>
    </row>
    <row r="83" spans="2:10" x14ac:dyDescent="0.2">
      <c r="B83" s="60"/>
      <c r="C83" s="60"/>
      <c r="D83" s="60"/>
      <c r="E83" s="60"/>
      <c r="F83" s="60"/>
      <c r="G83" s="60"/>
      <c r="H83" s="60"/>
      <c r="I83" s="23"/>
      <c r="J83" s="23"/>
    </row>
    <row r="84" spans="2:10" x14ac:dyDescent="0.2">
      <c r="B84" s="60"/>
      <c r="C84" s="60"/>
      <c r="D84" s="60"/>
      <c r="E84" s="60"/>
      <c r="F84" s="60"/>
      <c r="G84" s="60"/>
      <c r="H84" s="60"/>
      <c r="I84" s="23"/>
      <c r="J84" s="23"/>
    </row>
    <row r="85" spans="2:10" x14ac:dyDescent="0.2">
      <c r="B85" s="60"/>
      <c r="C85" s="60"/>
      <c r="D85" s="60"/>
      <c r="E85" s="60"/>
      <c r="F85" s="60"/>
      <c r="G85" s="60"/>
      <c r="H85" s="60"/>
      <c r="I85" s="23"/>
      <c r="J85" s="23"/>
    </row>
    <row r="86" spans="2:10" x14ac:dyDescent="0.2">
      <c r="B86" s="60"/>
      <c r="C86" s="60"/>
      <c r="D86" s="60"/>
      <c r="E86" s="63"/>
      <c r="F86" s="60"/>
      <c r="G86" s="60"/>
      <c r="H86" s="60"/>
    </row>
    <row r="87" spans="2:10" x14ac:dyDescent="0.2">
      <c r="B87" s="60"/>
      <c r="C87" s="60"/>
      <c r="D87" s="60"/>
      <c r="E87" s="63"/>
      <c r="F87" s="60"/>
      <c r="G87" s="60"/>
      <c r="H87" s="60"/>
      <c r="I87" s="23"/>
      <c r="J87" s="23"/>
    </row>
    <row r="88" spans="2:10" x14ac:dyDescent="0.2">
      <c r="B88" s="60"/>
      <c r="C88" s="60"/>
      <c r="D88" s="60"/>
      <c r="E88" s="60"/>
      <c r="F88" s="60"/>
      <c r="G88" s="60"/>
      <c r="H88" s="60"/>
      <c r="I88" s="23"/>
      <c r="J88" s="23"/>
    </row>
    <row r="89" spans="2:10" x14ac:dyDescent="0.2">
      <c r="B89" s="60"/>
      <c r="C89" s="60"/>
      <c r="D89" s="60"/>
      <c r="E89" s="60"/>
      <c r="F89" s="60"/>
      <c r="G89" s="60"/>
      <c r="H89" s="60"/>
      <c r="I89" s="23"/>
      <c r="J89" s="23"/>
    </row>
    <row r="90" spans="2:10" x14ac:dyDescent="0.2">
      <c r="B90" s="60"/>
      <c r="C90" s="60"/>
      <c r="D90" s="60"/>
      <c r="E90" s="60"/>
      <c r="F90" s="60"/>
      <c r="G90" s="60"/>
      <c r="H90" s="60"/>
      <c r="I90" s="23"/>
      <c r="J90" s="23"/>
    </row>
    <row r="91" spans="2:10" x14ac:dyDescent="0.2">
      <c r="B91" s="60"/>
      <c r="C91" s="60"/>
      <c r="D91" s="60"/>
      <c r="E91" s="60"/>
      <c r="F91" s="60"/>
      <c r="G91" s="60"/>
      <c r="H91" s="60"/>
      <c r="I91" s="23"/>
      <c r="J91" s="23"/>
    </row>
    <row r="92" spans="2:10" x14ac:dyDescent="0.2">
      <c r="B92" s="60"/>
      <c r="C92" s="60"/>
      <c r="D92" s="60"/>
      <c r="E92" s="60"/>
      <c r="F92" s="60"/>
      <c r="G92" s="60"/>
      <c r="H92" s="60"/>
      <c r="I92" s="23"/>
      <c r="J92" s="23"/>
    </row>
    <row r="93" spans="2:10" x14ac:dyDescent="0.2">
      <c r="B93" s="60"/>
      <c r="C93" s="60"/>
      <c r="D93" s="60"/>
      <c r="E93" s="60"/>
      <c r="F93" s="60"/>
      <c r="G93" s="60"/>
      <c r="H93" s="60"/>
      <c r="I93" s="23"/>
      <c r="J93" s="23"/>
    </row>
    <row r="94" spans="2:10" x14ac:dyDescent="0.2">
      <c r="B94" s="60"/>
      <c r="C94" s="60"/>
      <c r="D94" s="60"/>
      <c r="E94" s="60"/>
      <c r="F94" s="60"/>
      <c r="G94" s="60"/>
      <c r="H94" s="60"/>
      <c r="I94" s="23"/>
      <c r="J94" s="23"/>
    </row>
    <row r="95" spans="2:10" x14ac:dyDescent="0.2">
      <c r="B95" s="60"/>
      <c r="C95" s="60"/>
      <c r="D95" s="60"/>
      <c r="E95" s="60"/>
      <c r="F95" s="60"/>
      <c r="G95" s="60"/>
      <c r="H95" s="60"/>
      <c r="I95" s="23"/>
      <c r="J95" s="23"/>
    </row>
    <row r="96" spans="2:10" x14ac:dyDescent="0.2">
      <c r="B96" s="60"/>
      <c r="C96" s="60"/>
      <c r="D96" s="60"/>
      <c r="E96" s="60"/>
      <c r="F96" s="60"/>
      <c r="G96" s="60"/>
      <c r="H96" s="60"/>
      <c r="I96" s="23"/>
      <c r="J96" s="23"/>
    </row>
    <row r="97" spans="2:10" x14ac:dyDescent="0.2">
      <c r="B97" s="60"/>
      <c r="C97" s="60"/>
      <c r="D97" s="60"/>
      <c r="E97" s="60"/>
      <c r="F97" s="60"/>
      <c r="G97" s="60"/>
      <c r="H97" s="60"/>
      <c r="I97" s="23"/>
      <c r="J97" s="23"/>
    </row>
    <row r="98" spans="2:10" x14ac:dyDescent="0.2">
      <c r="B98" s="60"/>
      <c r="C98" s="60"/>
      <c r="D98" s="60"/>
      <c r="E98" s="60"/>
      <c r="F98" s="60"/>
      <c r="G98" s="60"/>
      <c r="H98" s="60"/>
      <c r="I98" s="23"/>
      <c r="J98" s="23"/>
    </row>
    <row r="99" spans="2:10" x14ac:dyDescent="0.2">
      <c r="B99" s="60"/>
      <c r="C99" s="60"/>
      <c r="D99" s="60"/>
      <c r="E99" s="60"/>
      <c r="F99" s="60"/>
      <c r="G99" s="60"/>
      <c r="H99" s="60"/>
      <c r="I99" s="23"/>
      <c r="J99" s="23"/>
    </row>
    <row r="100" spans="2:10" x14ac:dyDescent="0.2">
      <c r="B100" s="60"/>
      <c r="C100" s="60"/>
      <c r="D100" s="60"/>
      <c r="E100" s="60"/>
      <c r="F100" s="60"/>
      <c r="G100" s="60"/>
      <c r="H100" s="60"/>
      <c r="I100" s="23"/>
      <c r="J100" s="23"/>
    </row>
    <row r="101" spans="2:10" x14ac:dyDescent="0.2">
      <c r="B101" s="60"/>
      <c r="C101" s="60"/>
      <c r="D101" s="60"/>
      <c r="E101" s="60"/>
      <c r="F101" s="60"/>
      <c r="G101" s="60"/>
      <c r="H101" s="60"/>
      <c r="I101" s="23"/>
      <c r="J101" s="23"/>
    </row>
    <row r="102" spans="2:10" x14ac:dyDescent="0.2">
      <c r="B102" s="60"/>
      <c r="C102" s="60"/>
      <c r="D102" s="60"/>
      <c r="E102" s="60"/>
      <c r="F102" s="60"/>
      <c r="G102" s="60"/>
      <c r="H102" s="60"/>
      <c r="I102" s="23"/>
      <c r="J102" s="23"/>
    </row>
    <row r="103" spans="2:10" x14ac:dyDescent="0.2">
      <c r="B103" s="60"/>
      <c r="C103" s="60"/>
      <c r="D103" s="60"/>
      <c r="E103" s="60"/>
      <c r="F103" s="60"/>
      <c r="G103" s="60"/>
      <c r="H103" s="60"/>
      <c r="I103" s="23"/>
      <c r="J103" s="23"/>
    </row>
    <row r="104" spans="2:10" x14ac:dyDescent="0.2">
      <c r="B104" s="60"/>
      <c r="C104" s="60"/>
      <c r="D104" s="60"/>
      <c r="E104" s="60"/>
      <c r="F104" s="60"/>
      <c r="G104" s="60"/>
      <c r="H104" s="60"/>
      <c r="I104" s="23"/>
      <c r="J104" s="23"/>
    </row>
    <row r="105" spans="2:10" x14ac:dyDescent="0.2">
      <c r="B105" s="60"/>
      <c r="C105" s="60"/>
      <c r="D105" s="60"/>
      <c r="E105" s="60"/>
      <c r="F105" s="60"/>
      <c r="G105" s="60"/>
      <c r="H105" s="60"/>
      <c r="I105" s="23"/>
      <c r="J105" s="23"/>
    </row>
    <row r="106" spans="2:10" x14ac:dyDescent="0.2">
      <c r="B106" s="60"/>
      <c r="C106" s="60"/>
      <c r="D106" s="60"/>
      <c r="E106" s="60"/>
      <c r="F106" s="60"/>
      <c r="G106" s="60"/>
      <c r="H106" s="60"/>
      <c r="I106" s="23"/>
      <c r="J106" s="23"/>
    </row>
    <row r="107" spans="2:10" x14ac:dyDescent="0.2">
      <c r="B107" s="60"/>
      <c r="C107" s="60"/>
      <c r="D107" s="60"/>
      <c r="E107" s="60"/>
      <c r="F107" s="60"/>
      <c r="G107" s="60"/>
      <c r="H107" s="60"/>
      <c r="I107" s="23"/>
      <c r="J107" s="23"/>
    </row>
    <row r="108" spans="2:10" x14ac:dyDescent="0.2">
      <c r="B108" s="60"/>
      <c r="C108" s="60"/>
      <c r="D108" s="60"/>
      <c r="E108" s="60"/>
      <c r="F108" s="60"/>
      <c r="G108" s="60"/>
      <c r="H108" s="60"/>
      <c r="I108" s="23"/>
      <c r="J108" s="23"/>
    </row>
    <row r="109" spans="2:10" x14ac:dyDescent="0.2">
      <c r="B109" s="60"/>
    </row>
    <row r="110" spans="2:10" x14ac:dyDescent="0.2">
      <c r="B110" s="60"/>
      <c r="C110" s="60"/>
      <c r="D110" s="60"/>
      <c r="E110" s="63"/>
      <c r="F110" s="60"/>
      <c r="G110" s="60"/>
      <c r="H110" s="60"/>
    </row>
    <row r="111" spans="2:10" x14ac:dyDescent="0.2">
      <c r="B111" s="60"/>
      <c r="C111" s="60"/>
      <c r="D111" s="60"/>
      <c r="E111" s="63"/>
      <c r="F111" s="60"/>
      <c r="G111" s="60"/>
      <c r="H111" s="60"/>
      <c r="I111" s="23"/>
      <c r="J111" s="23"/>
    </row>
    <row r="112" spans="2:10" x14ac:dyDescent="0.2">
      <c r="B112" s="60"/>
      <c r="C112" s="60"/>
      <c r="D112" s="60"/>
      <c r="E112" s="60"/>
      <c r="F112" s="60"/>
      <c r="G112" s="60"/>
      <c r="H112" s="60"/>
      <c r="I112" s="23"/>
      <c r="J112" s="23"/>
    </row>
    <row r="113" spans="2:10" x14ac:dyDescent="0.2">
      <c r="B113" s="60"/>
      <c r="C113" s="60"/>
      <c r="D113" s="60"/>
      <c r="E113" s="60"/>
      <c r="F113" s="60"/>
      <c r="G113" s="60"/>
      <c r="H113" s="60"/>
      <c r="I113" s="23"/>
      <c r="J113" s="23"/>
    </row>
    <row r="114" spans="2:10" x14ac:dyDescent="0.2">
      <c r="B114" s="60"/>
      <c r="C114" s="60"/>
      <c r="D114" s="60"/>
      <c r="E114" s="60"/>
      <c r="F114" s="60"/>
      <c r="G114" s="60"/>
      <c r="H114" s="60"/>
      <c r="I114" s="23"/>
      <c r="J114" s="23"/>
    </row>
    <row r="115" spans="2:10" x14ac:dyDescent="0.2">
      <c r="B115" s="60"/>
      <c r="C115" s="60"/>
      <c r="D115" s="60"/>
      <c r="E115" s="60"/>
      <c r="F115" s="60"/>
      <c r="G115" s="60"/>
      <c r="H115" s="60"/>
      <c r="I115" s="23"/>
      <c r="J115" s="23"/>
    </row>
    <row r="116" spans="2:10" x14ac:dyDescent="0.2">
      <c r="B116" s="60"/>
      <c r="C116" s="60"/>
      <c r="D116" s="60"/>
      <c r="E116" s="60"/>
      <c r="F116" s="60"/>
      <c r="G116" s="60"/>
      <c r="H116" s="60"/>
      <c r="I116" s="23"/>
      <c r="J116" s="23"/>
    </row>
    <row r="117" spans="2:10" x14ac:dyDescent="0.2">
      <c r="B117" s="60"/>
      <c r="C117" s="60"/>
      <c r="D117" s="60"/>
      <c r="E117" s="60"/>
      <c r="F117" s="60"/>
      <c r="G117" s="60"/>
      <c r="H117" s="60"/>
      <c r="I117" s="23"/>
      <c r="J117" s="23"/>
    </row>
    <row r="118" spans="2:10" x14ac:dyDescent="0.2">
      <c r="B118" s="60"/>
      <c r="C118" s="60"/>
      <c r="D118" s="60"/>
      <c r="E118" s="60"/>
      <c r="F118" s="60"/>
      <c r="G118" s="60"/>
      <c r="H118" s="60"/>
      <c r="I118" s="23"/>
      <c r="J118" s="23"/>
    </row>
    <row r="119" spans="2:10" x14ac:dyDescent="0.2">
      <c r="B119" s="60"/>
      <c r="C119" s="60"/>
      <c r="D119" s="60"/>
      <c r="E119" s="60"/>
      <c r="F119" s="60"/>
      <c r="G119" s="60"/>
      <c r="H119" s="60"/>
      <c r="I119" s="23"/>
      <c r="J119" s="23"/>
    </row>
    <row r="120" spans="2:10" x14ac:dyDescent="0.2">
      <c r="B120" s="60"/>
      <c r="C120" s="60"/>
      <c r="D120" s="60"/>
      <c r="E120" s="60"/>
      <c r="F120" s="60"/>
      <c r="G120" s="60"/>
      <c r="H120" s="60"/>
      <c r="I120" s="23"/>
      <c r="J120" s="23"/>
    </row>
    <row r="121" spans="2:10" x14ac:dyDescent="0.2">
      <c r="B121" s="60"/>
      <c r="C121" s="60"/>
      <c r="D121" s="60"/>
      <c r="E121" s="60"/>
      <c r="F121" s="60"/>
      <c r="G121" s="60"/>
      <c r="H121" s="60"/>
      <c r="I121" s="23"/>
      <c r="J121" s="23"/>
    </row>
    <row r="122" spans="2:10" x14ac:dyDescent="0.2">
      <c r="B122" s="60"/>
      <c r="C122" s="60"/>
      <c r="D122" s="60"/>
      <c r="E122" s="60"/>
      <c r="F122" s="60"/>
      <c r="G122" s="60"/>
      <c r="H122" s="60"/>
      <c r="I122" s="23"/>
      <c r="J122" s="23"/>
    </row>
    <row r="123" spans="2:10" x14ac:dyDescent="0.2">
      <c r="B123" s="60"/>
      <c r="C123" s="60"/>
      <c r="D123" s="60"/>
      <c r="E123" s="60"/>
      <c r="F123" s="60"/>
      <c r="G123" s="60"/>
      <c r="H123" s="60"/>
      <c r="I123" s="23"/>
      <c r="J123" s="23"/>
    </row>
    <row r="124" spans="2:10" x14ac:dyDescent="0.2">
      <c r="B124" s="60"/>
      <c r="C124" s="60"/>
      <c r="D124" s="60"/>
      <c r="E124" s="60"/>
      <c r="F124" s="60"/>
      <c r="G124" s="60"/>
      <c r="H124" s="60"/>
      <c r="I124" s="23"/>
      <c r="J124" s="23"/>
    </row>
    <row r="125" spans="2:10" x14ac:dyDescent="0.2">
      <c r="B125" s="60"/>
      <c r="C125" s="60"/>
      <c r="D125" s="60"/>
      <c r="E125" s="60"/>
      <c r="F125" s="60"/>
      <c r="G125" s="60"/>
      <c r="H125" s="60"/>
      <c r="I125" s="23"/>
      <c r="J125" s="23"/>
    </row>
    <row r="126" spans="2:10" x14ac:dyDescent="0.2">
      <c r="B126" s="60"/>
      <c r="C126" s="60"/>
      <c r="D126" s="60"/>
      <c r="E126" s="60"/>
      <c r="F126" s="60"/>
      <c r="G126" s="60"/>
      <c r="H126" s="60"/>
      <c r="I126" s="23"/>
      <c r="J126" s="23"/>
    </row>
    <row r="127" spans="2:10" x14ac:dyDescent="0.2">
      <c r="B127" s="60"/>
      <c r="C127" s="60"/>
      <c r="D127" s="60"/>
      <c r="E127" s="60"/>
      <c r="F127" s="60"/>
      <c r="G127" s="60"/>
      <c r="H127" s="60"/>
      <c r="I127" s="23"/>
      <c r="J127" s="23"/>
    </row>
    <row r="128" spans="2:10" x14ac:dyDescent="0.2">
      <c r="B128" s="60"/>
      <c r="C128" s="60"/>
      <c r="D128" s="60"/>
      <c r="E128" s="60"/>
      <c r="F128" s="60"/>
      <c r="G128" s="60"/>
      <c r="H128" s="60"/>
      <c r="I128" s="23"/>
      <c r="J128" s="23"/>
    </row>
    <row r="129" spans="2:10" x14ac:dyDescent="0.2">
      <c r="B129" s="60"/>
      <c r="C129" s="60"/>
      <c r="D129" s="60"/>
      <c r="E129" s="60"/>
      <c r="F129" s="60"/>
      <c r="G129" s="60"/>
      <c r="H129" s="60"/>
      <c r="I129" s="23"/>
      <c r="J129" s="23"/>
    </row>
    <row r="130" spans="2:10" x14ac:dyDescent="0.2">
      <c r="B130" s="60"/>
      <c r="C130" s="60"/>
      <c r="D130" s="60"/>
      <c r="E130" s="60"/>
      <c r="F130" s="60"/>
      <c r="G130" s="60"/>
      <c r="H130" s="60"/>
      <c r="I130" s="23"/>
      <c r="J130" s="23"/>
    </row>
    <row r="131" spans="2:10" x14ac:dyDescent="0.2">
      <c r="B131" s="60"/>
      <c r="C131" s="60"/>
      <c r="D131" s="60"/>
      <c r="E131" s="60"/>
      <c r="F131" s="60"/>
      <c r="G131" s="60"/>
      <c r="H131" s="60"/>
      <c r="I131" s="23"/>
      <c r="J131" s="23"/>
    </row>
    <row r="132" spans="2:10" x14ac:dyDescent="0.2">
      <c r="B132" s="60"/>
      <c r="C132" s="60"/>
      <c r="D132" s="60"/>
      <c r="E132" s="60"/>
      <c r="F132" s="60"/>
      <c r="G132" s="60"/>
      <c r="H132" s="60"/>
      <c r="I132" s="23"/>
      <c r="J132" s="23"/>
    </row>
    <row r="133" spans="2:10" x14ac:dyDescent="0.2">
      <c r="B133" s="60"/>
      <c r="C133" s="60"/>
      <c r="D133" s="60"/>
      <c r="E133" s="60"/>
      <c r="F133" s="60"/>
      <c r="G133" s="60"/>
      <c r="H133" s="60"/>
    </row>
    <row r="134" spans="2:10" x14ac:dyDescent="0.2">
      <c r="B134" s="60"/>
      <c r="C134" s="60"/>
      <c r="D134" s="60"/>
      <c r="E134" s="60"/>
      <c r="F134" s="60"/>
      <c r="G134" s="60"/>
      <c r="H134" s="60"/>
    </row>
    <row r="135" spans="2:10" x14ac:dyDescent="0.2">
      <c r="B135" s="60"/>
      <c r="C135" s="60"/>
      <c r="D135" s="60"/>
      <c r="E135" s="60"/>
      <c r="F135" s="60"/>
      <c r="G135" s="60"/>
      <c r="H135" s="60"/>
    </row>
    <row r="136" spans="2:10" x14ac:dyDescent="0.2">
      <c r="B136" s="60"/>
      <c r="C136" s="60"/>
      <c r="D136" s="60"/>
      <c r="E136" s="60"/>
      <c r="F136" s="60"/>
      <c r="G136" s="60"/>
      <c r="H136" s="60"/>
    </row>
    <row r="137" spans="2:10" x14ac:dyDescent="0.2">
      <c r="B137" s="60"/>
      <c r="C137" s="60"/>
      <c r="D137" s="60"/>
      <c r="E137" s="60"/>
      <c r="F137" s="60"/>
      <c r="G137" s="60"/>
      <c r="H137" s="60"/>
    </row>
    <row r="138" spans="2:10" x14ac:dyDescent="0.2">
      <c r="B138" s="60"/>
      <c r="C138" s="60"/>
      <c r="D138" s="60"/>
      <c r="E138" s="60"/>
      <c r="F138" s="60"/>
      <c r="G138" s="60"/>
      <c r="H138" s="60"/>
    </row>
    <row r="139" spans="2:10" x14ac:dyDescent="0.2">
      <c r="B139" s="60"/>
      <c r="C139" s="60"/>
      <c r="D139" s="60"/>
      <c r="E139" s="60"/>
      <c r="F139" s="60"/>
      <c r="G139" s="60"/>
      <c r="H139" s="60"/>
    </row>
    <row r="140" spans="2:10" x14ac:dyDescent="0.2">
      <c r="B140" s="60"/>
      <c r="C140" s="60"/>
      <c r="D140" s="60"/>
      <c r="E140" s="60"/>
      <c r="F140" s="60"/>
      <c r="G140" s="60"/>
      <c r="H140" s="60"/>
    </row>
    <row r="141" spans="2:10" x14ac:dyDescent="0.2">
      <c r="B141" s="60"/>
      <c r="C141" s="60"/>
      <c r="D141" s="60"/>
      <c r="E141" s="60"/>
      <c r="F141" s="60"/>
      <c r="G141" s="60"/>
      <c r="H141" s="60"/>
    </row>
    <row r="142" spans="2:10" x14ac:dyDescent="0.2">
      <c r="B142" s="60"/>
      <c r="C142" s="60"/>
      <c r="D142" s="60"/>
      <c r="E142" s="60"/>
      <c r="F142" s="60"/>
      <c r="G142" s="60"/>
      <c r="H142" s="60"/>
    </row>
    <row r="143" spans="2:10" x14ac:dyDescent="0.2">
      <c r="B143" s="60"/>
      <c r="C143" s="60"/>
      <c r="D143" s="60"/>
      <c r="E143" s="60"/>
      <c r="F143" s="60"/>
      <c r="G143" s="60"/>
      <c r="H143" s="60"/>
    </row>
    <row r="144" spans="2:10" x14ac:dyDescent="0.2">
      <c r="B144" s="60"/>
      <c r="C144" s="60"/>
      <c r="D144" s="60"/>
      <c r="E144" s="60"/>
      <c r="F144" s="60"/>
      <c r="G144" s="60"/>
      <c r="H144" s="60"/>
    </row>
    <row r="145" spans="2:8" x14ac:dyDescent="0.2">
      <c r="B145" s="60"/>
      <c r="C145" s="60"/>
      <c r="D145" s="60"/>
      <c r="E145" s="60"/>
      <c r="F145" s="60"/>
      <c r="G145" s="60"/>
      <c r="H145" s="60"/>
    </row>
    <row r="146" spans="2:8" x14ac:dyDescent="0.2">
      <c r="B146" s="60"/>
      <c r="C146" s="60"/>
      <c r="D146" s="60"/>
      <c r="E146" s="60"/>
      <c r="F146" s="60"/>
      <c r="G146" s="60"/>
      <c r="H146" s="60"/>
    </row>
    <row r="147" spans="2:8" x14ac:dyDescent="0.2">
      <c r="B147" s="60"/>
      <c r="C147" s="60"/>
      <c r="D147" s="60"/>
      <c r="E147" s="60"/>
      <c r="F147" s="60"/>
      <c r="G147" s="60"/>
      <c r="H147" s="60"/>
    </row>
    <row r="148" spans="2:8" x14ac:dyDescent="0.2">
      <c r="B148" s="60"/>
      <c r="C148" s="60"/>
      <c r="D148" s="60"/>
      <c r="E148" s="60"/>
      <c r="F148" s="60"/>
      <c r="G148" s="60"/>
      <c r="H148" s="60"/>
    </row>
    <row r="149" spans="2:8" x14ac:dyDescent="0.2">
      <c r="B149" s="60"/>
      <c r="C149" s="60"/>
      <c r="D149" s="60"/>
      <c r="E149" s="60"/>
      <c r="F149" s="60"/>
      <c r="G149" s="60"/>
      <c r="H149" s="60"/>
    </row>
    <row r="150" spans="2:8" x14ac:dyDescent="0.2">
      <c r="B150" s="60"/>
      <c r="C150" s="60"/>
      <c r="D150" s="60"/>
      <c r="E150" s="60"/>
      <c r="F150" s="60"/>
      <c r="G150" s="60"/>
      <c r="H150" s="60"/>
    </row>
    <row r="151" spans="2:8" x14ac:dyDescent="0.2">
      <c r="B151" s="60"/>
      <c r="C151" s="60"/>
      <c r="D151" s="60"/>
      <c r="E151" s="60"/>
      <c r="F151" s="60"/>
      <c r="G151" s="60"/>
      <c r="H151" s="60"/>
    </row>
    <row r="152" spans="2:8" x14ac:dyDescent="0.2">
      <c r="B152" s="60"/>
      <c r="C152" s="60"/>
      <c r="D152" s="60"/>
      <c r="E152" s="60"/>
      <c r="F152" s="60"/>
      <c r="G152" s="60"/>
      <c r="H152" s="60"/>
    </row>
  </sheetData>
  <sheetProtection selectLockedCells="1" selectUnlockedCells="1"/>
  <sortState ref="Z4:AC9">
    <sortCondition ref="AA4:AA9"/>
  </sortState>
  <mergeCells count="12">
    <mergeCell ref="B3:B8"/>
    <mergeCell ref="B21:B26"/>
    <mergeCell ref="C21:C23"/>
    <mergeCell ref="C24:C26"/>
    <mergeCell ref="C3:C5"/>
    <mergeCell ref="C6:C8"/>
    <mergeCell ref="B9:B14"/>
    <mergeCell ref="C9:C11"/>
    <mergeCell ref="C12:C14"/>
    <mergeCell ref="B15:B20"/>
    <mergeCell ref="C15:C17"/>
    <mergeCell ref="C18:C20"/>
  </mergeCells>
  <phoneticPr fontId="9" type="noConversion"/>
  <pageMargins left="0.23622047244094491" right="3.937007874015748E-2" top="0.98425196850393704" bottom="0.98425196850393704" header="0.51181102362204722" footer="0.51181102362204722"/>
  <pageSetup paperSize="9" scale="58" firstPageNumber="0" orientation="landscape" r:id="rId1"/>
  <headerFooter alignWithMargins="0"/>
  <ignoredErrors>
    <ignoredError sqref="K23:W23 E23:J23" formula="1"/>
    <ignoredError sqref="W29:W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7"/>
  <sheetViews>
    <sheetView showGridLines="0" topLeftCell="I1" zoomScaleNormal="100" workbookViewId="0">
      <selection activeCell="V12" sqref="V12"/>
    </sheetView>
  </sheetViews>
  <sheetFormatPr baseColWidth="10" defaultColWidth="9.140625" defaultRowHeight="12.75" x14ac:dyDescent="0.2"/>
  <cols>
    <col min="1" max="1" width="2.42578125" style="1" customWidth="1"/>
    <col min="2" max="2" width="20.7109375" style="1" customWidth="1"/>
    <col min="3" max="3" width="16.42578125" style="1" customWidth="1"/>
    <col min="4" max="4" width="10.28515625" style="1" customWidth="1"/>
    <col min="5" max="23" width="10.7109375" style="1" customWidth="1"/>
    <col min="24" max="16384" width="9.140625" style="1"/>
  </cols>
  <sheetData>
    <row r="1" spans="2:23" ht="29.85" customHeight="1" x14ac:dyDescent="0.2">
      <c r="B1" s="2" t="s">
        <v>51</v>
      </c>
    </row>
    <row r="2" spans="2:23" ht="21.75" customHeight="1" x14ac:dyDescent="0.2">
      <c r="B2" s="3" t="s">
        <v>1</v>
      </c>
      <c r="C2" s="3" t="s">
        <v>2</v>
      </c>
      <c r="D2" s="4" t="s">
        <v>3</v>
      </c>
      <c r="E2" s="5">
        <v>2000</v>
      </c>
      <c r="F2" s="5">
        <v>2001</v>
      </c>
      <c r="G2" s="5">
        <v>2002</v>
      </c>
      <c r="H2" s="5">
        <v>2003</v>
      </c>
      <c r="I2" s="5">
        <v>2004</v>
      </c>
      <c r="J2" s="5">
        <v>2005</v>
      </c>
      <c r="K2" s="5">
        <v>2006</v>
      </c>
      <c r="L2" s="5">
        <v>2007</v>
      </c>
      <c r="M2" s="5">
        <v>2008</v>
      </c>
      <c r="N2" s="5">
        <v>2009</v>
      </c>
      <c r="O2" s="6">
        <v>2010</v>
      </c>
      <c r="P2" s="6">
        <v>2011</v>
      </c>
      <c r="Q2" s="6">
        <v>2012</v>
      </c>
      <c r="R2" s="6">
        <v>2013</v>
      </c>
      <c r="S2" s="6">
        <v>2014</v>
      </c>
      <c r="T2" s="6">
        <v>2015</v>
      </c>
      <c r="U2" s="6">
        <v>2016</v>
      </c>
      <c r="V2" s="6">
        <v>2017</v>
      </c>
      <c r="W2" s="6" t="s">
        <v>74</v>
      </c>
    </row>
    <row r="3" spans="2:23" ht="18" customHeight="1" x14ac:dyDescent="0.2">
      <c r="B3" s="86" t="s">
        <v>11</v>
      </c>
      <c r="C3" s="87" t="s">
        <v>58</v>
      </c>
      <c r="D3" s="7" t="s">
        <v>62</v>
      </c>
      <c r="E3" s="9">
        <v>2079.924</v>
      </c>
      <c r="F3" s="9">
        <v>5148.9110000000001</v>
      </c>
      <c r="G3" s="9">
        <v>3933.0039999999999</v>
      </c>
      <c r="H3" s="9">
        <v>3556.9029999999998</v>
      </c>
      <c r="I3" s="9">
        <v>5850.64</v>
      </c>
      <c r="J3" s="9">
        <v>6524.8680000000004</v>
      </c>
      <c r="K3" s="9">
        <v>5428.8760000000002</v>
      </c>
      <c r="L3" s="9">
        <v>8779.24</v>
      </c>
      <c r="M3" s="9">
        <v>11745.45</v>
      </c>
      <c r="N3" s="9">
        <v>14169.114</v>
      </c>
      <c r="O3" s="9">
        <v>16353.2</v>
      </c>
      <c r="P3" s="9">
        <v>37215.248</v>
      </c>
      <c r="Q3" s="9">
        <v>44126.317999999999</v>
      </c>
      <c r="R3" s="9">
        <v>53689.928999999996</v>
      </c>
      <c r="S3" s="9">
        <v>71760.899000000005</v>
      </c>
      <c r="T3" s="9">
        <v>79377.903999999995</v>
      </c>
      <c r="U3" s="9">
        <v>76998.917000000001</v>
      </c>
      <c r="V3" s="9">
        <v>77208.646999999997</v>
      </c>
      <c r="W3" s="9">
        <v>103642.389</v>
      </c>
    </row>
    <row r="4" spans="2:23" ht="18" customHeight="1" x14ac:dyDescent="0.2">
      <c r="B4" s="86"/>
      <c r="C4" s="87"/>
      <c r="D4" s="10" t="s">
        <v>15</v>
      </c>
      <c r="E4" s="9">
        <v>17996.754000000001</v>
      </c>
      <c r="F4" s="9">
        <v>17567.419999999998</v>
      </c>
      <c r="G4" s="9">
        <v>15524.517</v>
      </c>
      <c r="H4" s="9">
        <v>14513.213</v>
      </c>
      <c r="I4" s="9">
        <v>16488.212</v>
      </c>
      <c r="J4" s="9">
        <v>16780.602999999999</v>
      </c>
      <c r="K4" s="9">
        <v>18045.419000000002</v>
      </c>
      <c r="L4" s="9">
        <v>24619.778999999999</v>
      </c>
      <c r="M4" s="9">
        <v>28678.007000000001</v>
      </c>
      <c r="N4" s="9">
        <v>29201.093000000001</v>
      </c>
      <c r="O4" s="9">
        <v>37819.415999999997</v>
      </c>
      <c r="P4" s="9">
        <v>42769.133000000002</v>
      </c>
      <c r="Q4" s="9">
        <v>52586.470999999998</v>
      </c>
      <c r="R4" s="9">
        <v>51040.892</v>
      </c>
      <c r="S4" s="9">
        <v>55923.811999999998</v>
      </c>
      <c r="T4" s="9">
        <v>41072.646000000001</v>
      </c>
      <c r="U4" s="9">
        <v>40039.351999999999</v>
      </c>
      <c r="V4" s="9">
        <v>47155.337</v>
      </c>
      <c r="W4" s="9">
        <v>56077.266000000003</v>
      </c>
    </row>
    <row r="5" spans="2:23" ht="18" customHeight="1" x14ac:dyDescent="0.2">
      <c r="B5" s="86"/>
      <c r="C5" s="87"/>
      <c r="D5" s="11" t="s">
        <v>16</v>
      </c>
      <c r="E5" s="12">
        <f>SUM(E3:E4)</f>
        <v>20076.678</v>
      </c>
      <c r="F5" s="12">
        <f t="shared" ref="F5:I5" si="0">SUM(F3:F4)</f>
        <v>22716.330999999998</v>
      </c>
      <c r="G5" s="12">
        <f t="shared" si="0"/>
        <v>19457.521000000001</v>
      </c>
      <c r="H5" s="12">
        <f t="shared" si="0"/>
        <v>18070.115999999998</v>
      </c>
      <c r="I5" s="12">
        <f t="shared" si="0"/>
        <v>22338.851999999999</v>
      </c>
      <c r="J5" s="12">
        <f t="shared" ref="J5:Q5" si="1">SUM(J3:J4)</f>
        <v>23305.470999999998</v>
      </c>
      <c r="K5" s="12">
        <f t="shared" si="1"/>
        <v>23474.295000000002</v>
      </c>
      <c r="L5" s="12">
        <f t="shared" si="1"/>
        <v>33399.019</v>
      </c>
      <c r="M5" s="12">
        <f t="shared" si="1"/>
        <v>40423.457000000002</v>
      </c>
      <c r="N5" s="12">
        <f t="shared" si="1"/>
        <v>43370.207000000002</v>
      </c>
      <c r="O5" s="12">
        <f t="shared" si="1"/>
        <v>54172.615999999995</v>
      </c>
      <c r="P5" s="12">
        <f t="shared" si="1"/>
        <v>79984.380999999994</v>
      </c>
      <c r="Q5" s="12">
        <f t="shared" si="1"/>
        <v>96712.78899999999</v>
      </c>
      <c r="R5" s="12">
        <f>SUM(R3:R4)</f>
        <v>104730.821</v>
      </c>
      <c r="S5" s="12">
        <f t="shared" ref="S5:T5" si="2">SUM(S3:S4)</f>
        <v>127684.71100000001</v>
      </c>
      <c r="T5" s="12">
        <f t="shared" si="2"/>
        <v>120450.54999999999</v>
      </c>
      <c r="U5" s="12">
        <f t="shared" ref="U5:V5" si="3">SUM(U3:U4)</f>
        <v>117038.269</v>
      </c>
      <c r="V5" s="12">
        <f t="shared" si="3"/>
        <v>124363.984</v>
      </c>
      <c r="W5" s="12">
        <f t="shared" ref="W5" si="4">SUM(W3:W4)</f>
        <v>159719.655</v>
      </c>
    </row>
    <row r="6" spans="2:23" ht="18" customHeight="1" x14ac:dyDescent="0.2">
      <c r="B6" s="86"/>
      <c r="C6" s="88" t="s">
        <v>8</v>
      </c>
      <c r="D6" s="7" t="s">
        <v>62</v>
      </c>
      <c r="E6" s="9">
        <v>5183.3720000000003</v>
      </c>
      <c r="F6" s="9">
        <v>8584.7880000000005</v>
      </c>
      <c r="G6" s="9">
        <v>7720.15</v>
      </c>
      <c r="H6" s="9">
        <v>7945.0550000000003</v>
      </c>
      <c r="I6" s="9">
        <v>12663.025</v>
      </c>
      <c r="J6" s="9">
        <v>15729.368</v>
      </c>
      <c r="K6" s="9">
        <v>18073.232</v>
      </c>
      <c r="L6" s="9">
        <v>22047.143</v>
      </c>
      <c r="M6" s="9">
        <v>29389.37</v>
      </c>
      <c r="N6" s="9">
        <v>31493.374</v>
      </c>
      <c r="O6" s="9">
        <v>33531.874000000003</v>
      </c>
      <c r="P6" s="9">
        <v>73063.938999999998</v>
      </c>
      <c r="Q6" s="9">
        <v>86511.572</v>
      </c>
      <c r="R6" s="9">
        <v>133328.42499999999</v>
      </c>
      <c r="S6" s="9">
        <v>169792.96599999999</v>
      </c>
      <c r="T6" s="9">
        <v>250654.704</v>
      </c>
      <c r="U6" s="9">
        <v>233753.117</v>
      </c>
      <c r="V6" s="9">
        <v>266043.65700000001</v>
      </c>
      <c r="W6" s="9">
        <v>321746.69</v>
      </c>
    </row>
    <row r="7" spans="2:23" ht="18" customHeight="1" x14ac:dyDescent="0.2">
      <c r="B7" s="86"/>
      <c r="C7" s="88"/>
      <c r="D7" s="10" t="s">
        <v>15</v>
      </c>
      <c r="E7" s="9">
        <v>55290.508000000002</v>
      </c>
      <c r="F7" s="9">
        <v>49648.722000000002</v>
      </c>
      <c r="G7" s="9">
        <v>43490.940999999999</v>
      </c>
      <c r="H7" s="9">
        <v>42472.326999999997</v>
      </c>
      <c r="I7" s="9">
        <v>54065.951000000001</v>
      </c>
      <c r="J7" s="9">
        <v>65196.245000000003</v>
      </c>
      <c r="K7" s="9">
        <v>81854.351999999999</v>
      </c>
      <c r="L7" s="9">
        <v>93139.774000000005</v>
      </c>
      <c r="M7" s="9">
        <v>112437.065</v>
      </c>
      <c r="N7" s="9">
        <v>102674.486</v>
      </c>
      <c r="O7" s="9">
        <v>128422.401</v>
      </c>
      <c r="P7" s="9">
        <v>142372.18700000001</v>
      </c>
      <c r="Q7" s="9">
        <v>176520.65400000001</v>
      </c>
      <c r="R7" s="9">
        <v>207704.32199999999</v>
      </c>
      <c r="S7" s="9">
        <v>203180.166</v>
      </c>
      <c r="T7" s="9">
        <v>183506.05300000001</v>
      </c>
      <c r="U7" s="9">
        <v>177992.56099999999</v>
      </c>
      <c r="V7" s="9">
        <v>236716.33100000001</v>
      </c>
      <c r="W7" s="9">
        <v>257238.98</v>
      </c>
    </row>
    <row r="8" spans="2:23" ht="18" customHeight="1" x14ac:dyDescent="0.2">
      <c r="B8" s="86"/>
      <c r="C8" s="88"/>
      <c r="D8" s="13" t="s">
        <v>16</v>
      </c>
      <c r="E8" s="14">
        <f t="shared" ref="E8:I8" si="5">SUM(E6:E7)</f>
        <v>60473.880000000005</v>
      </c>
      <c r="F8" s="14">
        <f t="shared" si="5"/>
        <v>58233.51</v>
      </c>
      <c r="G8" s="14">
        <f t="shared" si="5"/>
        <v>51211.091</v>
      </c>
      <c r="H8" s="14">
        <f t="shared" si="5"/>
        <v>50417.381999999998</v>
      </c>
      <c r="I8" s="14">
        <f t="shared" si="5"/>
        <v>66728.975999999995</v>
      </c>
      <c r="J8" s="14">
        <f t="shared" ref="J8:P8" si="6">SUM(J6:J7)</f>
        <v>80925.612999999998</v>
      </c>
      <c r="K8" s="14">
        <f t="shared" si="6"/>
        <v>99927.584000000003</v>
      </c>
      <c r="L8" s="14">
        <f t="shared" si="6"/>
        <v>115186.917</v>
      </c>
      <c r="M8" s="14">
        <f t="shared" si="6"/>
        <v>141826.435</v>
      </c>
      <c r="N8" s="14">
        <f t="shared" si="6"/>
        <v>134167.86000000002</v>
      </c>
      <c r="O8" s="14">
        <f>SUM(O6:O7)</f>
        <v>161954.27499999999</v>
      </c>
      <c r="P8" s="14">
        <f t="shared" si="6"/>
        <v>215436.12599999999</v>
      </c>
      <c r="Q8" s="14">
        <f t="shared" ref="Q8:V8" si="7">SUM(Q6:Q7)</f>
        <v>263032.22600000002</v>
      </c>
      <c r="R8" s="14">
        <f t="shared" si="7"/>
        <v>341032.74699999997</v>
      </c>
      <c r="S8" s="14">
        <f t="shared" si="7"/>
        <v>372973.13199999998</v>
      </c>
      <c r="T8" s="14">
        <f t="shared" si="7"/>
        <v>434160.75699999998</v>
      </c>
      <c r="U8" s="14">
        <f t="shared" si="7"/>
        <v>411745.67799999996</v>
      </c>
      <c r="V8" s="14">
        <f t="shared" si="7"/>
        <v>502759.98800000001</v>
      </c>
      <c r="W8" s="14">
        <f t="shared" ref="W8" si="8">SUM(W6:W7)</f>
        <v>578985.67000000004</v>
      </c>
    </row>
    <row r="9" spans="2:23" x14ac:dyDescent="0.2">
      <c r="B9" s="43" t="s">
        <v>71</v>
      </c>
    </row>
    <row r="11" spans="2:23" x14ac:dyDescent="0.2">
      <c r="C11" s="25"/>
      <c r="D11" s="25"/>
    </row>
    <row r="12" spans="2:23" x14ac:dyDescent="0.2">
      <c r="C12" s="25"/>
      <c r="D12" s="25"/>
      <c r="V12" s="24"/>
    </row>
    <row r="13" spans="2:23" x14ac:dyDescent="0.2">
      <c r="C13" s="25"/>
      <c r="D13" s="25"/>
    </row>
    <row r="14" spans="2:23" x14ac:dyDescent="0.2">
      <c r="C14" s="25"/>
      <c r="D14" s="25"/>
    </row>
    <row r="15" spans="2:23" x14ac:dyDescent="0.2">
      <c r="C15" s="25"/>
      <c r="D15" s="25"/>
    </row>
    <row r="16" spans="2:23" x14ac:dyDescent="0.2">
      <c r="C16" s="25"/>
      <c r="D16" s="47"/>
      <c r="E16" s="30"/>
      <c r="F16" s="30"/>
      <c r="G16" s="30"/>
      <c r="H16" s="30"/>
      <c r="I16" s="30"/>
      <c r="J16" s="30"/>
      <c r="K16" s="23"/>
    </row>
    <row r="17" spans="3:19" x14ac:dyDescent="0.2">
      <c r="C17" s="25"/>
      <c r="D17" s="47"/>
      <c r="H17" s="30"/>
      <c r="I17" s="30"/>
      <c r="J17" s="30"/>
      <c r="K17" s="30"/>
      <c r="Q17" s="23"/>
      <c r="R17" s="23"/>
      <c r="S17" s="23"/>
    </row>
    <row r="18" spans="3:19" x14ac:dyDescent="0.2">
      <c r="D18" s="47"/>
      <c r="H18" s="30"/>
      <c r="I18" s="30"/>
      <c r="J18" s="30"/>
      <c r="K18" s="30"/>
      <c r="Q18" s="23"/>
      <c r="R18" s="23"/>
      <c r="S18" s="23"/>
    </row>
    <row r="19" spans="3:19" x14ac:dyDescent="0.2">
      <c r="D19" s="25"/>
      <c r="H19" s="30"/>
      <c r="I19" s="30"/>
      <c r="J19" s="30"/>
      <c r="Q19" s="23"/>
      <c r="R19" s="23"/>
      <c r="S19" s="23"/>
    </row>
    <row r="20" spans="3:19" x14ac:dyDescent="0.2">
      <c r="D20" s="26"/>
      <c r="H20" s="30"/>
      <c r="I20" s="30"/>
      <c r="J20" s="30"/>
      <c r="Q20" s="23"/>
      <c r="R20" s="23"/>
      <c r="S20" s="23"/>
    </row>
    <row r="21" spans="3:19" x14ac:dyDescent="0.2">
      <c r="H21" s="30"/>
      <c r="I21" s="30"/>
      <c r="J21" s="30"/>
      <c r="Q21" s="23"/>
      <c r="R21" s="23"/>
      <c r="S21" s="23"/>
    </row>
    <row r="22" spans="3:19" x14ac:dyDescent="0.2">
      <c r="H22" s="30"/>
      <c r="I22" s="30"/>
      <c r="J22" s="30"/>
      <c r="Q22" s="23"/>
      <c r="R22" s="23"/>
      <c r="S22" s="23"/>
    </row>
    <row r="23" spans="3:19" x14ac:dyDescent="0.2">
      <c r="H23" s="30"/>
      <c r="I23" s="30"/>
      <c r="J23" s="30"/>
      <c r="Q23" s="23"/>
      <c r="R23" s="23"/>
      <c r="S23" s="23"/>
    </row>
    <row r="24" spans="3:19" x14ac:dyDescent="0.2">
      <c r="H24" s="30"/>
      <c r="I24" s="30"/>
      <c r="J24" s="30"/>
      <c r="Q24" s="23"/>
      <c r="R24" s="23"/>
      <c r="S24" s="23"/>
    </row>
    <row r="25" spans="3:19" x14ac:dyDescent="0.2">
      <c r="H25" s="30"/>
      <c r="I25" s="30"/>
      <c r="J25" s="30"/>
      <c r="Q25" s="23"/>
      <c r="R25" s="23"/>
      <c r="S25" s="23"/>
    </row>
    <row r="26" spans="3:19" x14ac:dyDescent="0.2">
      <c r="H26" s="30"/>
      <c r="I26" s="30"/>
      <c r="J26" s="30"/>
      <c r="Q26" s="23"/>
      <c r="R26" s="23"/>
      <c r="S26" s="23"/>
    </row>
    <row r="27" spans="3:19" x14ac:dyDescent="0.2">
      <c r="H27" s="30"/>
      <c r="I27" s="30"/>
      <c r="J27" s="30"/>
      <c r="Q27" s="23"/>
      <c r="R27" s="23"/>
      <c r="S27" s="23"/>
    </row>
    <row r="28" spans="3:19" x14ac:dyDescent="0.2">
      <c r="H28" s="30"/>
      <c r="I28" s="30"/>
      <c r="J28" s="30"/>
      <c r="Q28" s="23"/>
      <c r="R28" s="23"/>
      <c r="S28" s="23"/>
    </row>
    <row r="29" spans="3:19" x14ac:dyDescent="0.2">
      <c r="R29" s="23"/>
      <c r="S29" s="23"/>
    </row>
    <row r="37" spans="5:10" x14ac:dyDescent="0.2">
      <c r="G37" s="23"/>
      <c r="H37" s="23"/>
    </row>
    <row r="38" spans="5:10" x14ac:dyDescent="0.2">
      <c r="G38" s="23"/>
      <c r="H38" s="23"/>
    </row>
    <row r="39" spans="5:10" x14ac:dyDescent="0.2">
      <c r="G39" s="23"/>
      <c r="H39" s="23"/>
    </row>
    <row r="40" spans="5:10" x14ac:dyDescent="0.2">
      <c r="E40" s="23"/>
      <c r="F40" s="23"/>
      <c r="G40" s="23"/>
      <c r="H40" s="23"/>
      <c r="I40" s="23"/>
      <c r="J40" s="23"/>
    </row>
    <row r="41" spans="5:10" x14ac:dyDescent="0.2">
      <c r="E41" s="23"/>
      <c r="F41" s="23"/>
      <c r="G41" s="23"/>
      <c r="H41" s="23"/>
      <c r="I41" s="23"/>
      <c r="J41" s="23"/>
    </row>
    <row r="42" spans="5:10" x14ac:dyDescent="0.2">
      <c r="E42" s="23"/>
      <c r="F42" s="23"/>
      <c r="G42" s="23"/>
      <c r="H42" s="23"/>
      <c r="I42" s="23"/>
      <c r="J42" s="23"/>
    </row>
    <row r="43" spans="5:10" x14ac:dyDescent="0.2">
      <c r="G43" s="23"/>
      <c r="H43" s="23"/>
    </row>
    <row r="44" spans="5:10" x14ac:dyDescent="0.2">
      <c r="G44" s="23"/>
      <c r="H44" s="23"/>
    </row>
    <row r="45" spans="5:10" x14ac:dyDescent="0.2">
      <c r="G45" s="23"/>
      <c r="H45" s="23"/>
    </row>
    <row r="46" spans="5:10" x14ac:dyDescent="0.2">
      <c r="G46" s="23"/>
      <c r="H46" s="23"/>
    </row>
    <row r="47" spans="5:10" x14ac:dyDescent="0.2">
      <c r="G47" s="23"/>
      <c r="H47" s="23"/>
    </row>
  </sheetData>
  <sheetProtection selectLockedCells="1" selectUnlockedCells="1"/>
  <mergeCells count="3">
    <mergeCell ref="B3:B8"/>
    <mergeCell ref="C3:C5"/>
    <mergeCell ref="C6:C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6" firstPageNumber="0" orientation="landscape" horizontalDpi="300" verticalDpi="300" r:id="rId1"/>
  <headerFooter alignWithMargins="0"/>
  <ignoredErrors>
    <ignoredError sqref="K5:R5 S5:V5 E5:J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07"/>
  <sheetViews>
    <sheetView showGridLines="0" topLeftCell="A28" zoomScaleNormal="100" workbookViewId="0">
      <selection activeCell="H50" sqref="H50"/>
    </sheetView>
  </sheetViews>
  <sheetFormatPr baseColWidth="10" defaultColWidth="9.140625" defaultRowHeight="12.75" x14ac:dyDescent="0.2"/>
  <cols>
    <col min="1" max="1" width="2.42578125" style="1" customWidth="1"/>
    <col min="2" max="2" width="26.85546875" style="1" customWidth="1"/>
    <col min="3" max="3" width="13.7109375" style="1" customWidth="1"/>
    <col min="4" max="4" width="13.28515625" style="1" customWidth="1"/>
    <col min="5" max="5" width="7.140625" style="1" customWidth="1"/>
    <col min="6" max="6" width="26.42578125" style="1" customWidth="1"/>
    <col min="7" max="7" width="11.28515625" style="1" customWidth="1"/>
    <col min="8" max="8" width="12.140625" style="1" customWidth="1"/>
    <col min="9" max="12" width="9.140625" style="1"/>
    <col min="13" max="13" width="17.85546875" style="1" customWidth="1"/>
    <col min="14" max="14" width="32.5703125" style="1" customWidth="1"/>
    <col min="15" max="15" width="10.85546875" style="1" customWidth="1"/>
    <col min="16" max="16384" width="9.140625" style="1"/>
  </cols>
  <sheetData>
    <row r="1" spans="2:17" ht="26.1" customHeight="1" x14ac:dyDescent="0.2">
      <c r="B1" s="2" t="s">
        <v>17</v>
      </c>
    </row>
    <row r="2" spans="2:17" ht="20.100000000000001" customHeight="1" x14ac:dyDescent="0.2">
      <c r="B2" s="69">
        <v>2017</v>
      </c>
      <c r="E2" s="70"/>
      <c r="F2" s="69" t="s">
        <v>79</v>
      </c>
    </row>
    <row r="3" spans="2:17" ht="29.25" customHeight="1" x14ac:dyDescent="0.2">
      <c r="B3" s="6"/>
      <c r="C3" s="27" t="s">
        <v>59</v>
      </c>
      <c r="D3" s="27" t="s">
        <v>18</v>
      </c>
      <c r="F3" s="6"/>
      <c r="G3" s="27" t="s">
        <v>59</v>
      </c>
      <c r="H3" s="27" t="s">
        <v>18</v>
      </c>
    </row>
    <row r="4" spans="2:17" ht="15" customHeight="1" x14ac:dyDescent="0.2">
      <c r="B4" s="61" t="s">
        <v>19</v>
      </c>
      <c r="C4" s="9">
        <v>38732.771000000001</v>
      </c>
      <c r="D4" s="9">
        <v>198897.94</v>
      </c>
      <c r="F4" s="61" t="s">
        <v>19</v>
      </c>
      <c r="G4" s="9">
        <v>47792.402999999998</v>
      </c>
      <c r="H4" s="9">
        <v>221641.81700000001</v>
      </c>
    </row>
    <row r="5" spans="2:17" ht="15" customHeight="1" x14ac:dyDescent="0.2">
      <c r="B5" s="62" t="s">
        <v>20</v>
      </c>
      <c r="C5" s="28">
        <v>49473.082999999999</v>
      </c>
      <c r="D5" s="28">
        <v>160350.16899999999</v>
      </c>
      <c r="F5" s="62" t="s">
        <v>20</v>
      </c>
      <c r="G5" s="28">
        <v>63276.178</v>
      </c>
      <c r="H5" s="28">
        <v>191511.82800000001</v>
      </c>
      <c r="O5" s="30"/>
      <c r="P5" s="30"/>
      <c r="Q5" s="30"/>
    </row>
    <row r="6" spans="2:17" ht="15" customHeight="1" x14ac:dyDescent="0.2">
      <c r="B6" s="61" t="s">
        <v>23</v>
      </c>
      <c r="C6" s="9">
        <v>21039.842000000001</v>
      </c>
      <c r="D6" s="9">
        <v>80007.945999999996</v>
      </c>
      <c r="F6" s="61" t="s">
        <v>23</v>
      </c>
      <c r="G6" s="9">
        <v>31672.778999999999</v>
      </c>
      <c r="H6" s="9">
        <v>98218.224000000002</v>
      </c>
      <c r="O6" s="30"/>
      <c r="P6" s="30"/>
      <c r="Q6" s="30"/>
    </row>
    <row r="7" spans="2:17" ht="15" customHeight="1" x14ac:dyDescent="0.2">
      <c r="B7" s="62" t="s">
        <v>21</v>
      </c>
      <c r="C7" s="28">
        <v>2998.317</v>
      </c>
      <c r="D7" s="28">
        <v>13886.325999999999</v>
      </c>
      <c r="F7" s="62" t="s">
        <v>27</v>
      </c>
      <c r="G7" s="28">
        <v>3650.1680000000001</v>
      </c>
      <c r="H7" s="28">
        <v>15393.401</v>
      </c>
      <c r="O7" s="30"/>
      <c r="P7" s="30"/>
      <c r="Q7" s="30"/>
    </row>
    <row r="8" spans="2:17" ht="15" customHeight="1" x14ac:dyDescent="0.2">
      <c r="B8" s="61" t="s">
        <v>27</v>
      </c>
      <c r="C8" s="9">
        <v>2392.973</v>
      </c>
      <c r="D8" s="9">
        <v>10461.486000000001</v>
      </c>
      <c r="F8" s="61" t="s">
        <v>21</v>
      </c>
      <c r="G8" s="9">
        <v>2333.3670000000002</v>
      </c>
      <c r="H8" s="9">
        <v>10991.245999999999</v>
      </c>
      <c r="O8" s="30"/>
      <c r="P8" s="30"/>
      <c r="Q8" s="30"/>
    </row>
    <row r="9" spans="2:17" ht="15" customHeight="1" x14ac:dyDescent="0.2">
      <c r="B9" s="62" t="s">
        <v>67</v>
      </c>
      <c r="C9" s="28">
        <v>2583.7600000000002</v>
      </c>
      <c r="D9" s="28">
        <v>7546.0290000000005</v>
      </c>
      <c r="F9" s="62" t="s">
        <v>67</v>
      </c>
      <c r="G9" s="28">
        <v>2922.6770000000001</v>
      </c>
      <c r="H9" s="28">
        <v>8289.6479999999992</v>
      </c>
      <c r="O9" s="30"/>
      <c r="P9" s="30"/>
      <c r="Q9" s="30"/>
    </row>
    <row r="10" spans="2:17" ht="15" customHeight="1" x14ac:dyDescent="0.2">
      <c r="B10" s="61" t="s">
        <v>22</v>
      </c>
      <c r="C10" s="9">
        <v>1210.085</v>
      </c>
      <c r="D10" s="9">
        <v>5649.0950000000003</v>
      </c>
      <c r="F10" s="61" t="s">
        <v>22</v>
      </c>
      <c r="G10" s="9">
        <v>1720.549</v>
      </c>
      <c r="H10" s="9">
        <v>6755.6329999999998</v>
      </c>
      <c r="O10" s="30"/>
      <c r="P10" s="30"/>
      <c r="Q10" s="30"/>
    </row>
    <row r="11" spans="2:17" ht="15" customHeight="1" x14ac:dyDescent="0.2">
      <c r="B11" s="62" t="s">
        <v>24</v>
      </c>
      <c r="C11" s="28">
        <v>829.74099999999999</v>
      </c>
      <c r="D11" s="28">
        <v>3645.2109999999998</v>
      </c>
      <c r="F11" s="62" t="s">
        <v>65</v>
      </c>
      <c r="G11" s="28">
        <v>1027.588</v>
      </c>
      <c r="H11" s="28">
        <v>3733.0549999999998</v>
      </c>
      <c r="O11" s="30"/>
      <c r="P11" s="30"/>
      <c r="Q11" s="30"/>
    </row>
    <row r="12" spans="2:17" ht="15" customHeight="1" x14ac:dyDescent="0.2">
      <c r="B12" s="61" t="s">
        <v>25</v>
      </c>
      <c r="C12" s="9">
        <v>496.76600000000002</v>
      </c>
      <c r="D12" s="9">
        <v>2249.183</v>
      </c>
      <c r="F12" s="61" t="s">
        <v>24</v>
      </c>
      <c r="G12" s="9">
        <v>746.54200000000003</v>
      </c>
      <c r="H12" s="9">
        <v>2868.0010000000002</v>
      </c>
      <c r="O12" s="30"/>
      <c r="P12" s="30"/>
      <c r="Q12" s="30"/>
    </row>
    <row r="13" spans="2:17" ht="15" customHeight="1" x14ac:dyDescent="0.2">
      <c r="B13" s="62" t="s">
        <v>29</v>
      </c>
      <c r="C13" s="28">
        <v>426.35700000000003</v>
      </c>
      <c r="D13" s="28">
        <v>2039.0809999999999</v>
      </c>
      <c r="F13" s="62" t="s">
        <v>63</v>
      </c>
      <c r="G13" s="28">
        <v>525.33000000000004</v>
      </c>
      <c r="H13" s="28">
        <v>2156.913</v>
      </c>
      <c r="O13" s="30"/>
      <c r="P13" s="30"/>
      <c r="Q13" s="30"/>
    </row>
    <row r="14" spans="2:17" ht="15" customHeight="1" x14ac:dyDescent="0.2">
      <c r="B14" s="61" t="s">
        <v>26</v>
      </c>
      <c r="C14" s="9">
        <v>386.90499999999997</v>
      </c>
      <c r="D14" s="9">
        <v>1897.585</v>
      </c>
      <c r="F14" s="61" t="s">
        <v>25</v>
      </c>
      <c r="G14" s="9">
        <v>494.52800000000002</v>
      </c>
      <c r="H14" s="9">
        <v>1992.5989999999999</v>
      </c>
      <c r="O14" s="30"/>
      <c r="P14" s="30"/>
      <c r="Q14" s="30"/>
    </row>
    <row r="15" spans="2:17" ht="15" customHeight="1" x14ac:dyDescent="0.2">
      <c r="B15" s="62" t="s">
        <v>66</v>
      </c>
      <c r="C15" s="28">
        <v>451.70299999999997</v>
      </c>
      <c r="D15" s="28">
        <v>1878.8409999999999</v>
      </c>
      <c r="F15" s="62" t="s">
        <v>29</v>
      </c>
      <c r="G15" s="28">
        <v>413.26</v>
      </c>
      <c r="H15" s="28">
        <v>1955.08</v>
      </c>
      <c r="O15" s="30"/>
      <c r="P15" s="30"/>
      <c r="Q15" s="30"/>
    </row>
    <row r="16" spans="2:17" ht="15" customHeight="1" x14ac:dyDescent="0.2">
      <c r="B16" s="61" t="s">
        <v>65</v>
      </c>
      <c r="C16" s="9">
        <v>571.22</v>
      </c>
      <c r="D16" s="9">
        <v>1697.952</v>
      </c>
      <c r="F16" s="61" t="s">
        <v>66</v>
      </c>
      <c r="G16" s="9">
        <v>443.45100000000002</v>
      </c>
      <c r="H16" s="9">
        <v>1570.136</v>
      </c>
      <c r="O16" s="30"/>
      <c r="P16" s="30"/>
      <c r="Q16" s="30"/>
    </row>
    <row r="17" spans="2:17" ht="15" customHeight="1" x14ac:dyDescent="0.2">
      <c r="B17" s="62" t="s">
        <v>63</v>
      </c>
      <c r="C17" s="28">
        <v>288.26600000000002</v>
      </c>
      <c r="D17" s="28">
        <v>1396.5840000000001</v>
      </c>
      <c r="F17" s="62" t="s">
        <v>26</v>
      </c>
      <c r="G17" s="28">
        <v>320.79000000000002</v>
      </c>
      <c r="H17" s="28">
        <v>1512.827</v>
      </c>
      <c r="O17" s="30"/>
      <c r="P17" s="30"/>
      <c r="Q17" s="30"/>
    </row>
    <row r="18" spans="2:17" ht="15" customHeight="1" x14ac:dyDescent="0.2">
      <c r="B18" s="61" t="s">
        <v>28</v>
      </c>
      <c r="C18" s="9">
        <v>290.10500000000002</v>
      </c>
      <c r="D18" s="9">
        <v>1352.2529999999999</v>
      </c>
      <c r="F18" s="61" t="s">
        <v>30</v>
      </c>
      <c r="G18" s="9">
        <v>303.596</v>
      </c>
      <c r="H18" s="9">
        <v>1257.6690000000001</v>
      </c>
      <c r="P18" s="30"/>
      <c r="Q18" s="30"/>
    </row>
    <row r="19" spans="2:17" ht="15" customHeight="1" x14ac:dyDescent="0.2">
      <c r="B19" s="62" t="s">
        <v>30</v>
      </c>
      <c r="C19" s="28">
        <v>255.36</v>
      </c>
      <c r="D19" s="28">
        <v>1197.769</v>
      </c>
      <c r="F19" s="62" t="s">
        <v>50</v>
      </c>
      <c r="G19" s="28">
        <v>186.37299999999999</v>
      </c>
      <c r="H19" s="28">
        <v>942.12099999999998</v>
      </c>
      <c r="O19" s="30"/>
      <c r="P19" s="30"/>
      <c r="Q19" s="30"/>
    </row>
    <row r="20" spans="2:17" ht="15" customHeight="1" x14ac:dyDescent="0.2">
      <c r="B20" s="61" t="s">
        <v>49</v>
      </c>
      <c r="C20" s="9">
        <v>202.67500000000001</v>
      </c>
      <c r="D20" s="9">
        <v>837.01300000000003</v>
      </c>
      <c r="F20" s="61" t="s">
        <v>28</v>
      </c>
      <c r="G20" s="9">
        <v>214.435</v>
      </c>
      <c r="H20" s="9">
        <v>870.66800000000001</v>
      </c>
      <c r="O20" s="30"/>
      <c r="P20" s="30"/>
      <c r="Q20" s="30"/>
    </row>
    <row r="21" spans="2:17" ht="15" customHeight="1" x14ac:dyDescent="0.2">
      <c r="B21" s="62" t="s">
        <v>78</v>
      </c>
      <c r="C21" s="28">
        <v>183.11099999999999</v>
      </c>
      <c r="D21" s="28">
        <v>800.99900000000002</v>
      </c>
      <c r="F21" s="62" t="s">
        <v>49</v>
      </c>
      <c r="G21" s="28">
        <v>204.126</v>
      </c>
      <c r="H21" s="28">
        <v>815.82899999999995</v>
      </c>
      <c r="O21" s="30"/>
      <c r="P21" s="30"/>
      <c r="Q21" s="30"/>
    </row>
    <row r="22" spans="2:17" ht="15" customHeight="1" x14ac:dyDescent="0.2">
      <c r="B22" s="61" t="s">
        <v>61</v>
      </c>
      <c r="C22" s="9">
        <f>C23-SUM(C4:C21)</f>
        <v>1550.9440000000177</v>
      </c>
      <c r="D22" s="9">
        <f>D23-SUM(D4:D21)</f>
        <v>6968.5259999999544</v>
      </c>
      <c r="F22" s="61" t="s">
        <v>61</v>
      </c>
      <c r="G22" s="9">
        <f>G23-SUM(G4:G21)</f>
        <v>1471.5150000000431</v>
      </c>
      <c r="H22" s="9">
        <f>H23-SUM(H4:H21)</f>
        <v>6508.9749999992782</v>
      </c>
      <c r="O22" s="30"/>
      <c r="P22" s="30"/>
      <c r="Q22" s="30"/>
    </row>
    <row r="23" spans="2:17" ht="20.100000000000001" customHeight="1" x14ac:dyDescent="0.2">
      <c r="B23" s="29" t="s">
        <v>31</v>
      </c>
      <c r="C23" s="74">
        <v>124363.98400000001</v>
      </c>
      <c r="D23" s="74">
        <v>502759.9879999999</v>
      </c>
      <c r="F23" s="29" t="s">
        <v>31</v>
      </c>
      <c r="G23" s="74">
        <v>159719.655</v>
      </c>
      <c r="H23" s="74">
        <v>578985.66999999958</v>
      </c>
      <c r="P23" s="30"/>
      <c r="Q23" s="30"/>
    </row>
    <row r="24" spans="2:17" x14ac:dyDescent="0.2">
      <c r="P24" s="30"/>
      <c r="Q24" s="30"/>
    </row>
    <row r="25" spans="2:17" x14ac:dyDescent="0.2">
      <c r="G25" s="59"/>
      <c r="O25" s="30"/>
      <c r="P25" s="30"/>
      <c r="Q25" s="30"/>
    </row>
    <row r="26" spans="2:17" ht="26.1" customHeight="1" x14ac:dyDescent="0.2">
      <c r="B26" s="2" t="s">
        <v>57</v>
      </c>
      <c r="H26" s="24"/>
      <c r="O26" s="30"/>
      <c r="P26" s="30"/>
      <c r="Q26" s="30"/>
    </row>
    <row r="27" spans="2:17" ht="20.100000000000001" customHeight="1" x14ac:dyDescent="0.2">
      <c r="B27" s="69">
        <v>2017</v>
      </c>
      <c r="E27" s="70"/>
      <c r="F27" s="69" t="s">
        <v>79</v>
      </c>
      <c r="I27" s="30"/>
      <c r="O27" s="30"/>
      <c r="P27" s="30"/>
      <c r="Q27" s="30"/>
    </row>
    <row r="28" spans="2:17" ht="29.25" customHeight="1" x14ac:dyDescent="0.2">
      <c r="B28" s="6"/>
      <c r="C28" s="27" t="s">
        <v>59</v>
      </c>
      <c r="D28" s="27" t="s">
        <v>18</v>
      </c>
      <c r="F28" s="6"/>
      <c r="G28" s="27" t="s">
        <v>59</v>
      </c>
      <c r="H28" s="27" t="s">
        <v>18</v>
      </c>
      <c r="I28" s="30"/>
      <c r="O28" s="30"/>
      <c r="P28" s="30"/>
      <c r="Q28" s="30"/>
    </row>
    <row r="29" spans="2:17" ht="15" customHeight="1" x14ac:dyDescent="0.2">
      <c r="B29" s="61" t="s">
        <v>20</v>
      </c>
      <c r="C29" s="9">
        <v>95541.235000000001</v>
      </c>
      <c r="D29" s="9">
        <v>344563.54</v>
      </c>
      <c r="F29" s="61" t="s">
        <v>20</v>
      </c>
      <c r="G29" s="9">
        <v>104199.496</v>
      </c>
      <c r="H29" s="9">
        <v>316738.03899999999</v>
      </c>
      <c r="I29" s="30"/>
      <c r="O29" s="30"/>
      <c r="P29" s="30"/>
      <c r="Q29" s="30"/>
    </row>
    <row r="30" spans="2:17" ht="15" customHeight="1" x14ac:dyDescent="0.2">
      <c r="B30" s="62" t="s">
        <v>64</v>
      </c>
      <c r="C30" s="28">
        <v>784.18100000000004</v>
      </c>
      <c r="D30" s="28">
        <v>3020.8209999999999</v>
      </c>
      <c r="F30" s="62" t="s">
        <v>80</v>
      </c>
      <c r="G30" s="28">
        <v>2540.9279999999999</v>
      </c>
      <c r="H30" s="28">
        <v>8544.9050000000007</v>
      </c>
      <c r="I30" s="30"/>
      <c r="O30" s="30"/>
      <c r="P30" s="30"/>
      <c r="Q30" s="30"/>
    </row>
    <row r="31" spans="2:17" ht="15" customHeight="1" x14ac:dyDescent="0.2">
      <c r="B31" s="61" t="s">
        <v>68</v>
      </c>
      <c r="C31" s="9">
        <v>543.1</v>
      </c>
      <c r="D31" s="9">
        <v>1783.7860000000001</v>
      </c>
      <c r="F31" s="61" t="s">
        <v>82</v>
      </c>
      <c r="G31" s="9">
        <v>1057.5</v>
      </c>
      <c r="H31" s="9">
        <v>3564.5520000000001</v>
      </c>
      <c r="I31" s="30"/>
      <c r="P31" s="30"/>
      <c r="Q31" s="30"/>
    </row>
    <row r="32" spans="2:17" ht="15" customHeight="1" x14ac:dyDescent="0.2">
      <c r="B32" s="62" t="s">
        <v>73</v>
      </c>
      <c r="C32" s="28">
        <v>376.73</v>
      </c>
      <c r="D32" s="28">
        <v>1440.3109999999999</v>
      </c>
      <c r="F32" s="62" t="s">
        <v>81</v>
      </c>
      <c r="G32" s="28">
        <v>139.5</v>
      </c>
      <c r="H32" s="28">
        <v>445.572</v>
      </c>
      <c r="I32" s="30"/>
      <c r="O32" s="30"/>
      <c r="P32" s="30"/>
      <c r="Q32" s="30"/>
    </row>
    <row r="33" spans="2:17" ht="15" customHeight="1" x14ac:dyDescent="0.2">
      <c r="B33" s="61" t="s">
        <v>65</v>
      </c>
      <c r="C33" s="9">
        <v>229.27199999999999</v>
      </c>
      <c r="D33" s="9">
        <v>921.76800000000003</v>
      </c>
      <c r="F33" s="61" t="s">
        <v>65</v>
      </c>
      <c r="G33" s="9">
        <v>48.46</v>
      </c>
      <c r="H33" s="9">
        <v>174.15600000000001</v>
      </c>
      <c r="I33" s="30"/>
      <c r="O33" s="30"/>
      <c r="P33" s="30"/>
      <c r="Q33" s="30"/>
    </row>
    <row r="34" spans="2:17" ht="15" customHeight="1" x14ac:dyDescent="0.2">
      <c r="B34" s="62" t="s">
        <v>23</v>
      </c>
      <c r="C34" s="28">
        <v>104.03100000000001</v>
      </c>
      <c r="D34" s="28">
        <v>430.87200000000001</v>
      </c>
      <c r="F34" s="62" t="s">
        <v>77</v>
      </c>
      <c r="G34" s="28">
        <v>57.350999999999999</v>
      </c>
      <c r="H34" s="28">
        <v>140.15299999999999</v>
      </c>
      <c r="I34" s="30"/>
      <c r="O34" s="30"/>
      <c r="P34" s="30"/>
      <c r="Q34" s="30"/>
    </row>
    <row r="35" spans="2:17" ht="15" customHeight="1" x14ac:dyDescent="0.2">
      <c r="B35" s="61" t="s">
        <v>61</v>
      </c>
      <c r="C35" s="9">
        <f>C36-SUM(C29:C34)</f>
        <v>303.11900000000605</v>
      </c>
      <c r="D35" s="9">
        <f>D36-SUM(D29:D34)</f>
        <v>1061.960999999952</v>
      </c>
      <c r="F35" s="61" t="s">
        <v>61</v>
      </c>
      <c r="G35" s="9">
        <f>G36-SUM(G29:G34)</f>
        <v>60.654000000009546</v>
      </c>
      <c r="H35" s="9">
        <f>H36-SUM(H29:H34)</f>
        <v>300.22299999993993</v>
      </c>
      <c r="I35" s="30"/>
      <c r="O35" s="30"/>
      <c r="P35" s="30"/>
      <c r="Q35" s="30"/>
    </row>
    <row r="36" spans="2:17" ht="20.100000000000001" customHeight="1" x14ac:dyDescent="0.2">
      <c r="B36" s="29" t="s">
        <v>31</v>
      </c>
      <c r="C36" s="74">
        <v>97881.668000000005</v>
      </c>
      <c r="D36" s="74">
        <v>353223.05899999989</v>
      </c>
      <c r="F36" s="29" t="s">
        <v>31</v>
      </c>
      <c r="G36" s="74">
        <v>108103.88900000001</v>
      </c>
      <c r="H36" s="74">
        <v>329907.59999999998</v>
      </c>
      <c r="I36" s="30"/>
      <c r="O36" s="30"/>
      <c r="P36" s="30"/>
      <c r="Q36" s="30"/>
    </row>
    <row r="37" spans="2:17" x14ac:dyDescent="0.2">
      <c r="I37" s="30"/>
      <c r="O37" s="30"/>
      <c r="P37" s="30"/>
      <c r="Q37" s="30"/>
    </row>
    <row r="38" spans="2:17" x14ac:dyDescent="0.2">
      <c r="C38" s="59"/>
      <c r="D38" s="59"/>
      <c r="E38" s="60"/>
      <c r="I38" s="30"/>
      <c r="P38" s="30"/>
      <c r="Q38" s="30"/>
    </row>
    <row r="39" spans="2:17" x14ac:dyDescent="0.2">
      <c r="G39" s="30"/>
      <c r="H39" s="30"/>
      <c r="I39" s="30"/>
      <c r="O39" s="30"/>
      <c r="P39" s="30"/>
      <c r="Q39" s="30"/>
    </row>
    <row r="40" spans="2:17" x14ac:dyDescent="0.2">
      <c r="G40" s="30"/>
      <c r="H40" s="30"/>
      <c r="I40" s="30"/>
      <c r="O40" s="30"/>
      <c r="P40" s="30"/>
      <c r="Q40" s="30"/>
    </row>
    <row r="41" spans="2:17" x14ac:dyDescent="0.2">
      <c r="G41" s="30"/>
      <c r="H41" s="30"/>
      <c r="I41" s="30"/>
      <c r="O41" s="30"/>
      <c r="P41" s="30"/>
      <c r="Q41" s="30"/>
    </row>
    <row r="42" spans="2:17" x14ac:dyDescent="0.2">
      <c r="G42" s="30"/>
      <c r="H42" s="30"/>
      <c r="I42" s="30"/>
      <c r="O42" s="30"/>
      <c r="P42" s="30"/>
      <c r="Q42" s="30"/>
    </row>
    <row r="43" spans="2:17" x14ac:dyDescent="0.2">
      <c r="G43" s="30"/>
      <c r="H43" s="30"/>
      <c r="I43" s="30"/>
      <c r="O43" s="30"/>
      <c r="P43" s="30"/>
      <c r="Q43" s="30"/>
    </row>
    <row r="44" spans="2:17" x14ac:dyDescent="0.2">
      <c r="G44" s="30"/>
      <c r="H44" s="30"/>
      <c r="I44" s="30"/>
      <c r="O44" s="30"/>
      <c r="P44" s="30"/>
      <c r="Q44" s="30"/>
    </row>
    <row r="45" spans="2:17" x14ac:dyDescent="0.2">
      <c r="G45" s="30"/>
      <c r="H45" s="30"/>
      <c r="I45" s="30"/>
      <c r="O45" s="30"/>
      <c r="P45" s="30"/>
      <c r="Q45" s="30"/>
    </row>
    <row r="46" spans="2:17" x14ac:dyDescent="0.2">
      <c r="G46" s="30"/>
      <c r="H46" s="30"/>
      <c r="I46" s="30"/>
      <c r="O46" s="30"/>
      <c r="P46" s="30"/>
      <c r="Q46" s="30"/>
    </row>
    <row r="47" spans="2:17" x14ac:dyDescent="0.2">
      <c r="G47" s="30"/>
      <c r="H47" s="30"/>
      <c r="I47" s="30"/>
      <c r="O47" s="30"/>
      <c r="P47" s="30"/>
      <c r="Q47" s="30"/>
    </row>
    <row r="48" spans="2:17" x14ac:dyDescent="0.2">
      <c r="G48" s="30"/>
      <c r="H48" s="30"/>
      <c r="I48" s="30"/>
      <c r="O48" s="30"/>
      <c r="P48" s="30"/>
      <c r="Q48" s="30"/>
    </row>
    <row r="49" spans="7:17" x14ac:dyDescent="0.2">
      <c r="G49" s="30"/>
      <c r="H49" s="30"/>
      <c r="I49" s="30"/>
      <c r="O49" s="30"/>
      <c r="P49" s="30"/>
      <c r="Q49" s="30"/>
    </row>
    <row r="50" spans="7:17" x14ac:dyDescent="0.2">
      <c r="G50" s="30"/>
      <c r="H50" s="30"/>
      <c r="I50" s="30"/>
      <c r="O50" s="30"/>
      <c r="P50" s="30"/>
      <c r="Q50" s="30"/>
    </row>
    <row r="51" spans="7:17" x14ac:dyDescent="0.2">
      <c r="G51" s="30"/>
      <c r="H51" s="30"/>
      <c r="I51" s="30"/>
      <c r="O51" s="30"/>
      <c r="P51" s="30"/>
      <c r="Q51" s="30"/>
    </row>
    <row r="52" spans="7:17" x14ac:dyDescent="0.2">
      <c r="G52" s="30"/>
      <c r="H52" s="30"/>
      <c r="I52" s="30"/>
      <c r="O52" s="30"/>
      <c r="P52" s="30"/>
      <c r="Q52" s="30"/>
    </row>
    <row r="53" spans="7:17" x14ac:dyDescent="0.2">
      <c r="G53" s="30"/>
      <c r="H53" s="30"/>
      <c r="I53" s="30"/>
      <c r="O53" s="30"/>
      <c r="P53" s="30"/>
      <c r="Q53" s="30"/>
    </row>
    <row r="54" spans="7:17" x14ac:dyDescent="0.2">
      <c r="G54" s="30"/>
      <c r="H54" s="30"/>
      <c r="I54" s="30"/>
      <c r="O54" s="30"/>
      <c r="P54" s="30"/>
      <c r="Q54" s="30"/>
    </row>
    <row r="55" spans="7:17" x14ac:dyDescent="0.2">
      <c r="G55" s="30"/>
      <c r="H55" s="30"/>
      <c r="I55" s="30"/>
      <c r="O55" s="30"/>
      <c r="P55" s="30"/>
      <c r="Q55" s="30"/>
    </row>
    <row r="56" spans="7:17" x14ac:dyDescent="0.2">
      <c r="G56" s="30"/>
      <c r="H56" s="30"/>
      <c r="I56" s="30"/>
      <c r="O56" s="30"/>
      <c r="P56" s="30"/>
      <c r="Q56" s="30"/>
    </row>
    <row r="57" spans="7:17" x14ac:dyDescent="0.2">
      <c r="G57" s="30"/>
      <c r="H57" s="30"/>
      <c r="I57" s="30"/>
      <c r="O57" s="30"/>
      <c r="P57" s="30"/>
      <c r="Q57" s="30"/>
    </row>
    <row r="58" spans="7:17" x14ac:dyDescent="0.2">
      <c r="G58" s="30"/>
      <c r="H58" s="30"/>
      <c r="I58" s="30"/>
      <c r="O58" s="30"/>
      <c r="P58" s="30"/>
      <c r="Q58" s="30"/>
    </row>
    <row r="59" spans="7:17" x14ac:dyDescent="0.2">
      <c r="G59" s="30"/>
      <c r="H59" s="30"/>
      <c r="I59" s="30"/>
      <c r="O59" s="30"/>
      <c r="P59" s="30"/>
      <c r="Q59" s="30"/>
    </row>
    <row r="60" spans="7:17" x14ac:dyDescent="0.2">
      <c r="G60" s="30"/>
      <c r="H60" s="30"/>
      <c r="I60" s="30"/>
      <c r="O60" s="30"/>
      <c r="P60" s="30"/>
      <c r="Q60" s="30"/>
    </row>
    <row r="61" spans="7:17" x14ac:dyDescent="0.2">
      <c r="G61" s="30"/>
      <c r="H61" s="30"/>
      <c r="I61" s="30"/>
      <c r="O61" s="30"/>
      <c r="P61" s="30"/>
      <c r="Q61" s="30"/>
    </row>
    <row r="62" spans="7:17" x14ac:dyDescent="0.2">
      <c r="G62" s="30"/>
      <c r="H62" s="30"/>
      <c r="I62" s="30"/>
      <c r="O62" s="30"/>
      <c r="P62" s="30"/>
      <c r="Q62" s="30"/>
    </row>
    <row r="63" spans="7:17" x14ac:dyDescent="0.2">
      <c r="G63" s="30"/>
      <c r="H63" s="30"/>
      <c r="I63" s="30"/>
      <c r="O63" s="30"/>
      <c r="P63" s="30"/>
      <c r="Q63" s="30"/>
    </row>
    <row r="64" spans="7:17" x14ac:dyDescent="0.2">
      <c r="G64" s="30"/>
      <c r="H64" s="30"/>
      <c r="I64" s="30"/>
      <c r="O64" s="30"/>
      <c r="P64" s="30"/>
      <c r="Q64" s="30"/>
    </row>
    <row r="65" spans="7:17" x14ac:dyDescent="0.2">
      <c r="G65" s="30"/>
      <c r="H65" s="30"/>
      <c r="I65" s="30"/>
      <c r="O65" s="30"/>
      <c r="P65" s="30"/>
      <c r="Q65" s="30"/>
    </row>
    <row r="66" spans="7:17" x14ac:dyDescent="0.2">
      <c r="G66" s="30"/>
      <c r="H66" s="30"/>
      <c r="I66" s="30"/>
      <c r="O66" s="30"/>
      <c r="P66" s="30"/>
      <c r="Q66" s="30"/>
    </row>
    <row r="67" spans="7:17" x14ac:dyDescent="0.2">
      <c r="G67" s="30"/>
      <c r="H67" s="30"/>
      <c r="I67" s="30"/>
      <c r="O67" s="30"/>
      <c r="P67" s="30"/>
      <c r="Q67" s="30"/>
    </row>
    <row r="68" spans="7:17" x14ac:dyDescent="0.2">
      <c r="G68" s="30"/>
      <c r="H68" s="30"/>
      <c r="I68" s="30"/>
      <c r="O68" s="30"/>
      <c r="P68" s="30"/>
      <c r="Q68" s="30"/>
    </row>
    <row r="69" spans="7:17" x14ac:dyDescent="0.2">
      <c r="G69" s="30"/>
      <c r="H69" s="30"/>
      <c r="I69" s="30"/>
      <c r="P69" s="30"/>
      <c r="Q69" s="30"/>
    </row>
    <row r="70" spans="7:17" x14ac:dyDescent="0.2">
      <c r="G70" s="30"/>
      <c r="H70" s="30"/>
      <c r="I70" s="30"/>
      <c r="O70" s="30"/>
      <c r="P70" s="30"/>
      <c r="Q70" s="30"/>
    </row>
    <row r="71" spans="7:17" x14ac:dyDescent="0.2">
      <c r="G71" s="30"/>
      <c r="H71" s="30"/>
      <c r="I71" s="30"/>
      <c r="O71" s="30"/>
      <c r="P71" s="30"/>
      <c r="Q71" s="30"/>
    </row>
    <row r="72" spans="7:17" x14ac:dyDescent="0.2">
      <c r="G72" s="30"/>
      <c r="H72" s="30"/>
      <c r="I72" s="30"/>
      <c r="O72" s="30"/>
      <c r="P72" s="30"/>
      <c r="Q72" s="30"/>
    </row>
    <row r="73" spans="7:17" x14ac:dyDescent="0.2">
      <c r="G73" s="30"/>
      <c r="H73" s="30"/>
      <c r="I73" s="30"/>
      <c r="O73" s="30"/>
      <c r="P73" s="30"/>
      <c r="Q73" s="30"/>
    </row>
    <row r="74" spans="7:17" x14ac:dyDescent="0.2">
      <c r="G74" s="30"/>
      <c r="H74" s="30"/>
      <c r="I74" s="30"/>
      <c r="P74" s="30"/>
      <c r="Q74" s="30"/>
    </row>
    <row r="75" spans="7:17" x14ac:dyDescent="0.2">
      <c r="G75" s="30"/>
      <c r="H75" s="30"/>
      <c r="I75" s="30"/>
      <c r="O75" s="30"/>
      <c r="P75" s="30"/>
      <c r="Q75" s="30"/>
    </row>
    <row r="76" spans="7:17" x14ac:dyDescent="0.2">
      <c r="G76" s="30"/>
      <c r="H76" s="30"/>
      <c r="I76" s="30"/>
      <c r="P76" s="30"/>
      <c r="Q76" s="30"/>
    </row>
    <row r="77" spans="7:17" x14ac:dyDescent="0.2">
      <c r="G77" s="30"/>
      <c r="H77" s="30"/>
      <c r="I77" s="30"/>
      <c r="O77" s="30"/>
      <c r="P77" s="30"/>
      <c r="Q77" s="30"/>
    </row>
    <row r="78" spans="7:17" x14ac:dyDescent="0.2">
      <c r="G78" s="30"/>
      <c r="H78" s="30"/>
      <c r="I78" s="30"/>
      <c r="O78" s="30"/>
      <c r="P78" s="30"/>
      <c r="Q78" s="30"/>
    </row>
    <row r="79" spans="7:17" x14ac:dyDescent="0.2">
      <c r="G79" s="30"/>
      <c r="H79" s="30"/>
      <c r="I79" s="30"/>
      <c r="O79" s="30"/>
      <c r="P79" s="30"/>
      <c r="Q79" s="30"/>
    </row>
    <row r="80" spans="7:17" x14ac:dyDescent="0.2">
      <c r="G80" s="30"/>
      <c r="H80" s="30"/>
      <c r="I80" s="30"/>
      <c r="O80" s="30"/>
      <c r="P80" s="30"/>
      <c r="Q80" s="30"/>
    </row>
    <row r="81" spans="7:17" x14ac:dyDescent="0.2">
      <c r="G81" s="30"/>
      <c r="H81" s="30"/>
      <c r="I81" s="30"/>
      <c r="O81" s="30"/>
      <c r="P81" s="30"/>
      <c r="Q81" s="30"/>
    </row>
    <row r="82" spans="7:17" x14ac:dyDescent="0.2">
      <c r="G82" s="30"/>
      <c r="H82" s="30"/>
      <c r="I82" s="30"/>
      <c r="P82" s="30"/>
      <c r="Q82" s="30"/>
    </row>
    <row r="83" spans="7:17" x14ac:dyDescent="0.2">
      <c r="G83" s="30"/>
      <c r="H83" s="30"/>
      <c r="I83" s="30"/>
      <c r="O83" s="30"/>
      <c r="P83" s="30"/>
      <c r="Q83" s="30"/>
    </row>
    <row r="84" spans="7:17" x14ac:dyDescent="0.2">
      <c r="G84" s="30"/>
      <c r="H84" s="30"/>
      <c r="I84" s="30"/>
      <c r="P84" s="30"/>
      <c r="Q84" s="30"/>
    </row>
    <row r="85" spans="7:17" x14ac:dyDescent="0.2">
      <c r="G85" s="30"/>
      <c r="H85" s="30"/>
      <c r="I85" s="30"/>
      <c r="O85" s="30"/>
      <c r="P85" s="30"/>
      <c r="Q85" s="30"/>
    </row>
    <row r="86" spans="7:17" x14ac:dyDescent="0.2">
      <c r="G86" s="30"/>
      <c r="H86" s="30"/>
      <c r="I86" s="30"/>
      <c r="O86" s="30"/>
      <c r="P86" s="30"/>
      <c r="Q86" s="30"/>
    </row>
    <row r="87" spans="7:17" x14ac:dyDescent="0.2">
      <c r="G87" s="30"/>
      <c r="H87" s="30"/>
      <c r="I87" s="30"/>
      <c r="O87" s="30"/>
      <c r="P87" s="30"/>
      <c r="Q87" s="30"/>
    </row>
    <row r="88" spans="7:17" x14ac:dyDescent="0.2">
      <c r="G88" s="30"/>
      <c r="H88" s="30"/>
      <c r="I88" s="30"/>
      <c r="O88" s="30"/>
      <c r="P88" s="30"/>
      <c r="Q88" s="30"/>
    </row>
    <row r="89" spans="7:17" x14ac:dyDescent="0.2">
      <c r="G89" s="30"/>
      <c r="H89" s="30"/>
      <c r="I89" s="30"/>
      <c r="O89" s="30"/>
      <c r="P89" s="30"/>
      <c r="Q89" s="30"/>
    </row>
    <row r="90" spans="7:17" x14ac:dyDescent="0.2">
      <c r="G90" s="30"/>
      <c r="H90" s="30"/>
      <c r="I90" s="30"/>
      <c r="O90" s="30"/>
      <c r="P90" s="30"/>
      <c r="Q90" s="30"/>
    </row>
    <row r="91" spans="7:17" x14ac:dyDescent="0.2">
      <c r="G91" s="30"/>
      <c r="H91" s="30"/>
      <c r="I91" s="30"/>
      <c r="O91" s="30"/>
      <c r="P91" s="30"/>
      <c r="Q91" s="30"/>
    </row>
    <row r="92" spans="7:17" x14ac:dyDescent="0.2">
      <c r="G92" s="30"/>
      <c r="H92" s="30"/>
      <c r="I92" s="30"/>
      <c r="O92" s="30"/>
      <c r="P92" s="30"/>
      <c r="Q92" s="30"/>
    </row>
    <row r="93" spans="7:17" x14ac:dyDescent="0.2">
      <c r="G93" s="30"/>
      <c r="H93" s="30"/>
      <c r="I93" s="30"/>
      <c r="O93" s="30"/>
      <c r="P93" s="30"/>
      <c r="Q93" s="30"/>
    </row>
    <row r="94" spans="7:17" x14ac:dyDescent="0.2">
      <c r="G94" s="30"/>
      <c r="H94" s="30"/>
      <c r="I94" s="30"/>
      <c r="O94" s="30"/>
      <c r="P94" s="30"/>
      <c r="Q94" s="30"/>
    </row>
    <row r="95" spans="7:17" x14ac:dyDescent="0.2">
      <c r="G95" s="30"/>
      <c r="H95" s="30"/>
      <c r="I95" s="30"/>
      <c r="O95" s="30"/>
      <c r="P95" s="30"/>
      <c r="Q95" s="30"/>
    </row>
    <row r="96" spans="7:17" x14ac:dyDescent="0.2">
      <c r="G96" s="30"/>
      <c r="H96" s="30"/>
      <c r="I96" s="30"/>
      <c r="O96" s="30"/>
      <c r="P96" s="30"/>
      <c r="Q96" s="30"/>
    </row>
    <row r="97" spans="7:17" x14ac:dyDescent="0.2">
      <c r="G97" s="30"/>
      <c r="H97" s="30"/>
      <c r="I97" s="30"/>
      <c r="O97" s="30"/>
      <c r="P97" s="30"/>
      <c r="Q97" s="30"/>
    </row>
    <row r="98" spans="7:17" x14ac:dyDescent="0.2">
      <c r="G98" s="30"/>
      <c r="H98" s="30"/>
      <c r="P98" s="30"/>
      <c r="Q98" s="30"/>
    </row>
    <row r="99" spans="7:17" x14ac:dyDescent="0.2">
      <c r="G99" s="30"/>
      <c r="H99" s="30"/>
    </row>
    <row r="100" spans="7:17" x14ac:dyDescent="0.2">
      <c r="G100" s="30"/>
      <c r="H100" s="30"/>
      <c r="O100" s="30"/>
      <c r="P100" s="30"/>
      <c r="Q100" s="30"/>
    </row>
    <row r="101" spans="7:17" x14ac:dyDescent="0.2">
      <c r="G101" s="30"/>
      <c r="H101" s="30"/>
      <c r="O101" s="30"/>
      <c r="P101" s="30"/>
      <c r="Q101" s="30"/>
    </row>
    <row r="102" spans="7:17" x14ac:dyDescent="0.2">
      <c r="G102" s="30"/>
      <c r="H102" s="30"/>
      <c r="O102" s="30"/>
      <c r="P102" s="30"/>
      <c r="Q102" s="30"/>
    </row>
    <row r="103" spans="7:17" x14ac:dyDescent="0.2">
      <c r="G103" s="30"/>
      <c r="H103" s="30"/>
      <c r="O103" s="30"/>
      <c r="P103" s="30"/>
      <c r="Q103" s="30"/>
    </row>
    <row r="104" spans="7:17" x14ac:dyDescent="0.2">
      <c r="G104" s="30"/>
      <c r="H104" s="30"/>
      <c r="O104" s="30"/>
      <c r="P104" s="30"/>
      <c r="Q104" s="30"/>
    </row>
    <row r="105" spans="7:17" x14ac:dyDescent="0.2">
      <c r="G105" s="30"/>
      <c r="H105" s="30"/>
      <c r="O105" s="30"/>
      <c r="P105" s="30"/>
      <c r="Q105" s="30"/>
    </row>
    <row r="106" spans="7:17" x14ac:dyDescent="0.2">
      <c r="G106" s="30"/>
      <c r="H106" s="30"/>
      <c r="O106" s="30"/>
      <c r="P106" s="30"/>
      <c r="Q106" s="30"/>
    </row>
    <row r="107" spans="7:17" x14ac:dyDescent="0.2">
      <c r="G107" s="30"/>
      <c r="H107" s="30"/>
      <c r="O107" s="30"/>
      <c r="P107" s="30"/>
      <c r="Q107" s="30"/>
    </row>
    <row r="108" spans="7:17" x14ac:dyDescent="0.2">
      <c r="G108" s="30"/>
      <c r="H108" s="30"/>
      <c r="O108" s="30"/>
      <c r="P108" s="30"/>
      <c r="Q108" s="30"/>
    </row>
    <row r="109" spans="7:17" x14ac:dyDescent="0.2">
      <c r="G109" s="30"/>
      <c r="H109" s="30"/>
      <c r="O109" s="30"/>
      <c r="P109" s="30"/>
      <c r="Q109" s="30"/>
    </row>
    <row r="110" spans="7:17" x14ac:dyDescent="0.2">
      <c r="G110" s="30"/>
      <c r="H110" s="30"/>
      <c r="O110" s="30"/>
      <c r="P110" s="30"/>
      <c r="Q110" s="30"/>
    </row>
    <row r="111" spans="7:17" x14ac:dyDescent="0.2">
      <c r="G111" s="30"/>
      <c r="H111" s="30"/>
      <c r="O111" s="30"/>
      <c r="P111" s="30"/>
      <c r="Q111" s="30"/>
    </row>
    <row r="112" spans="7:17" x14ac:dyDescent="0.2">
      <c r="G112" s="30"/>
      <c r="H112" s="30"/>
      <c r="O112" s="30"/>
      <c r="P112" s="30"/>
      <c r="Q112" s="30"/>
    </row>
    <row r="113" spans="7:17" x14ac:dyDescent="0.2">
      <c r="G113" s="30"/>
      <c r="H113" s="30"/>
      <c r="O113" s="30"/>
      <c r="P113" s="30"/>
      <c r="Q113" s="30"/>
    </row>
    <row r="114" spans="7:17" x14ac:dyDescent="0.2">
      <c r="G114" s="30"/>
      <c r="H114" s="30"/>
      <c r="O114" s="30"/>
      <c r="P114" s="30"/>
      <c r="Q114" s="30"/>
    </row>
    <row r="115" spans="7:17" x14ac:dyDescent="0.2">
      <c r="G115" s="30"/>
      <c r="H115" s="30"/>
      <c r="O115" s="30"/>
      <c r="P115" s="30"/>
      <c r="Q115" s="30"/>
    </row>
    <row r="116" spans="7:17" x14ac:dyDescent="0.2">
      <c r="G116" s="30"/>
      <c r="H116" s="30"/>
      <c r="O116" s="30"/>
      <c r="P116" s="30"/>
      <c r="Q116" s="30"/>
    </row>
    <row r="117" spans="7:17" x14ac:dyDescent="0.2">
      <c r="G117" s="30"/>
      <c r="H117" s="30"/>
      <c r="O117" s="30"/>
      <c r="P117" s="30"/>
      <c r="Q117" s="30"/>
    </row>
    <row r="118" spans="7:17" x14ac:dyDescent="0.2">
      <c r="G118" s="30"/>
      <c r="H118" s="30"/>
      <c r="O118" s="30"/>
      <c r="P118" s="30"/>
      <c r="Q118" s="30"/>
    </row>
    <row r="119" spans="7:17" x14ac:dyDescent="0.2">
      <c r="G119" s="30"/>
      <c r="H119" s="30"/>
      <c r="O119" s="30"/>
      <c r="P119" s="30"/>
      <c r="Q119" s="30"/>
    </row>
    <row r="120" spans="7:17" x14ac:dyDescent="0.2">
      <c r="G120" s="30"/>
      <c r="H120" s="30"/>
      <c r="I120" s="30"/>
      <c r="O120" s="30"/>
      <c r="P120" s="30"/>
      <c r="Q120" s="30"/>
    </row>
    <row r="121" spans="7:17" x14ac:dyDescent="0.2">
      <c r="G121" s="30"/>
      <c r="H121" s="30"/>
      <c r="O121" s="30"/>
      <c r="P121" s="30"/>
      <c r="Q121" s="30"/>
    </row>
    <row r="122" spans="7:17" x14ac:dyDescent="0.2">
      <c r="G122" s="30"/>
      <c r="H122" s="30"/>
      <c r="J122" s="30"/>
      <c r="O122" s="30"/>
      <c r="P122" s="30"/>
      <c r="Q122" s="30"/>
    </row>
    <row r="123" spans="7:17" x14ac:dyDescent="0.2">
      <c r="G123" s="30"/>
      <c r="H123" s="30"/>
      <c r="O123" s="30"/>
      <c r="P123" s="30"/>
      <c r="Q123" s="30"/>
    </row>
    <row r="124" spans="7:17" x14ac:dyDescent="0.2">
      <c r="G124" s="30"/>
      <c r="H124" s="30"/>
      <c r="O124" s="30"/>
      <c r="P124" s="30"/>
      <c r="Q124" s="30"/>
    </row>
    <row r="125" spans="7:17" x14ac:dyDescent="0.2">
      <c r="G125" s="30"/>
      <c r="H125" s="30"/>
      <c r="O125" s="30"/>
      <c r="P125" s="30"/>
      <c r="Q125" s="30"/>
    </row>
    <row r="126" spans="7:17" x14ac:dyDescent="0.2">
      <c r="G126" s="30"/>
      <c r="H126" s="30"/>
      <c r="O126" s="30"/>
      <c r="P126" s="30"/>
      <c r="Q126" s="30"/>
    </row>
    <row r="127" spans="7:17" x14ac:dyDescent="0.2">
      <c r="G127" s="30"/>
      <c r="H127" s="30"/>
      <c r="O127" s="30"/>
      <c r="P127" s="30"/>
      <c r="Q127" s="30"/>
    </row>
    <row r="128" spans="7:17" x14ac:dyDescent="0.2">
      <c r="G128" s="30"/>
      <c r="H128" s="30"/>
      <c r="O128" s="30"/>
      <c r="P128" s="30"/>
      <c r="Q128" s="30"/>
    </row>
    <row r="129" spans="7:17" x14ac:dyDescent="0.2">
      <c r="G129" s="30"/>
      <c r="H129" s="30"/>
      <c r="O129" s="30"/>
      <c r="P129" s="30"/>
      <c r="Q129" s="30"/>
    </row>
    <row r="130" spans="7:17" x14ac:dyDescent="0.2">
      <c r="G130" s="30"/>
      <c r="H130" s="30"/>
      <c r="O130" s="30"/>
      <c r="P130" s="30"/>
      <c r="Q130" s="30"/>
    </row>
    <row r="131" spans="7:17" x14ac:dyDescent="0.2">
      <c r="G131" s="30"/>
      <c r="H131" s="30"/>
      <c r="O131" s="30"/>
      <c r="P131" s="30"/>
      <c r="Q131" s="30"/>
    </row>
    <row r="132" spans="7:17" x14ac:dyDescent="0.2">
      <c r="G132" s="30"/>
      <c r="H132" s="30"/>
      <c r="O132" s="30"/>
      <c r="P132" s="30"/>
      <c r="Q132" s="30"/>
    </row>
    <row r="133" spans="7:17" x14ac:dyDescent="0.2">
      <c r="G133" s="30"/>
      <c r="H133" s="30"/>
      <c r="O133" s="30"/>
      <c r="P133" s="30"/>
      <c r="Q133" s="30"/>
    </row>
    <row r="134" spans="7:17" x14ac:dyDescent="0.2">
      <c r="G134" s="30"/>
      <c r="H134" s="30"/>
      <c r="I134" s="30"/>
      <c r="O134" s="30"/>
      <c r="P134" s="30"/>
      <c r="Q134" s="30"/>
    </row>
    <row r="135" spans="7:17" x14ac:dyDescent="0.2">
      <c r="G135" s="30"/>
      <c r="H135" s="30"/>
      <c r="O135" s="30"/>
      <c r="P135" s="30"/>
      <c r="Q135" s="30"/>
    </row>
    <row r="136" spans="7:17" x14ac:dyDescent="0.2">
      <c r="G136" s="30"/>
      <c r="H136" s="30"/>
      <c r="J136" s="30"/>
      <c r="O136" s="30"/>
      <c r="P136" s="30"/>
      <c r="Q136" s="30"/>
    </row>
    <row r="137" spans="7:17" x14ac:dyDescent="0.2">
      <c r="G137" s="30"/>
      <c r="H137" s="30"/>
      <c r="O137" s="30"/>
      <c r="P137" s="30"/>
      <c r="Q137" s="30"/>
    </row>
    <row r="138" spans="7:17" x14ac:dyDescent="0.2">
      <c r="G138" s="30"/>
      <c r="H138" s="30"/>
      <c r="O138" s="30"/>
      <c r="P138" s="30"/>
      <c r="Q138" s="30"/>
    </row>
    <row r="139" spans="7:17" x14ac:dyDescent="0.2">
      <c r="G139" s="30"/>
      <c r="H139" s="30"/>
      <c r="O139" s="30"/>
      <c r="P139" s="30"/>
      <c r="Q139" s="30"/>
    </row>
    <row r="140" spans="7:17" x14ac:dyDescent="0.2">
      <c r="G140" s="30"/>
      <c r="H140" s="30"/>
      <c r="P140" s="30"/>
      <c r="Q140" s="30"/>
    </row>
    <row r="141" spans="7:17" x14ac:dyDescent="0.2">
      <c r="G141" s="30"/>
      <c r="H141" s="30"/>
      <c r="P141" s="30"/>
      <c r="Q141" s="30"/>
    </row>
    <row r="142" spans="7:17" x14ac:dyDescent="0.2">
      <c r="G142" s="30"/>
      <c r="H142" s="30"/>
      <c r="O142" s="30"/>
      <c r="P142" s="30"/>
      <c r="Q142" s="30"/>
    </row>
    <row r="143" spans="7:17" x14ac:dyDescent="0.2">
      <c r="G143" s="30"/>
      <c r="H143" s="30"/>
      <c r="O143" s="30"/>
      <c r="P143" s="30"/>
      <c r="Q143" s="30"/>
    </row>
    <row r="144" spans="7:17" x14ac:dyDescent="0.2">
      <c r="G144" s="30"/>
      <c r="H144" s="30"/>
      <c r="O144" s="30"/>
      <c r="P144" s="30"/>
      <c r="Q144" s="30"/>
    </row>
    <row r="145" spans="7:17" x14ac:dyDescent="0.2">
      <c r="G145" s="30"/>
      <c r="H145" s="30"/>
      <c r="O145" s="30"/>
      <c r="P145" s="30"/>
      <c r="Q145" s="30"/>
    </row>
    <row r="146" spans="7:17" x14ac:dyDescent="0.2">
      <c r="G146" s="30"/>
      <c r="H146" s="30"/>
      <c r="O146" s="30"/>
      <c r="P146" s="30"/>
      <c r="Q146" s="30"/>
    </row>
    <row r="147" spans="7:17" x14ac:dyDescent="0.2">
      <c r="G147" s="30"/>
      <c r="H147" s="30"/>
      <c r="O147" s="30"/>
      <c r="P147" s="30"/>
      <c r="Q147" s="30"/>
    </row>
    <row r="148" spans="7:17" x14ac:dyDescent="0.2">
      <c r="G148" s="30"/>
      <c r="H148" s="30"/>
      <c r="O148" s="30"/>
      <c r="P148" s="30"/>
      <c r="Q148" s="30"/>
    </row>
    <row r="149" spans="7:17" x14ac:dyDescent="0.2">
      <c r="G149" s="30"/>
      <c r="H149" s="30"/>
      <c r="O149" s="30"/>
      <c r="P149" s="30"/>
      <c r="Q149" s="30"/>
    </row>
    <row r="150" spans="7:17" x14ac:dyDescent="0.2">
      <c r="G150" s="30"/>
      <c r="H150" s="30"/>
      <c r="O150" s="30"/>
      <c r="P150" s="30"/>
      <c r="Q150" s="30"/>
    </row>
    <row r="151" spans="7:17" x14ac:dyDescent="0.2">
      <c r="G151" s="30"/>
      <c r="H151" s="30"/>
      <c r="O151" s="30"/>
      <c r="P151" s="30"/>
      <c r="Q151" s="30"/>
    </row>
    <row r="152" spans="7:17" x14ac:dyDescent="0.2">
      <c r="G152" s="30"/>
      <c r="H152" s="30"/>
      <c r="O152" s="30"/>
      <c r="P152" s="30"/>
      <c r="Q152" s="30"/>
    </row>
    <row r="153" spans="7:17" x14ac:dyDescent="0.2">
      <c r="G153" s="30"/>
      <c r="H153" s="30"/>
      <c r="O153" s="30"/>
      <c r="P153" s="30"/>
      <c r="Q153" s="30"/>
    </row>
    <row r="154" spans="7:17" x14ac:dyDescent="0.2">
      <c r="G154" s="30"/>
      <c r="H154" s="30"/>
      <c r="O154" s="30"/>
      <c r="P154" s="30"/>
      <c r="Q154" s="30"/>
    </row>
    <row r="155" spans="7:17" x14ac:dyDescent="0.2">
      <c r="G155" s="30"/>
      <c r="H155" s="30"/>
      <c r="O155" s="30"/>
      <c r="P155" s="30"/>
      <c r="Q155" s="30"/>
    </row>
    <row r="156" spans="7:17" x14ac:dyDescent="0.2">
      <c r="G156" s="30"/>
      <c r="H156" s="30"/>
      <c r="O156" s="30"/>
      <c r="P156" s="30"/>
      <c r="Q156" s="30"/>
    </row>
    <row r="157" spans="7:17" x14ac:dyDescent="0.2">
      <c r="G157" s="30"/>
      <c r="H157" s="30"/>
      <c r="O157" s="30"/>
      <c r="P157" s="30"/>
      <c r="Q157" s="30"/>
    </row>
    <row r="158" spans="7:17" x14ac:dyDescent="0.2">
      <c r="G158" s="30"/>
      <c r="H158" s="30"/>
      <c r="O158" s="30"/>
      <c r="P158" s="30"/>
      <c r="Q158" s="30"/>
    </row>
    <row r="159" spans="7:17" x14ac:dyDescent="0.2">
      <c r="G159" s="30"/>
      <c r="H159" s="30"/>
      <c r="O159" s="30"/>
      <c r="P159" s="30"/>
      <c r="Q159" s="30"/>
    </row>
    <row r="160" spans="7:17" x14ac:dyDescent="0.2">
      <c r="G160" s="30"/>
      <c r="H160" s="30"/>
      <c r="O160" s="30"/>
      <c r="P160" s="30"/>
      <c r="Q160" s="30"/>
    </row>
    <row r="161" spans="7:17" x14ac:dyDescent="0.2">
      <c r="G161" s="30"/>
      <c r="H161" s="30"/>
      <c r="O161" s="30"/>
      <c r="P161" s="30"/>
      <c r="Q161" s="30"/>
    </row>
    <row r="162" spans="7:17" x14ac:dyDescent="0.2">
      <c r="G162" s="30"/>
      <c r="H162" s="30"/>
      <c r="O162" s="30"/>
      <c r="P162" s="30"/>
      <c r="Q162" s="30"/>
    </row>
    <row r="163" spans="7:17" x14ac:dyDescent="0.2">
      <c r="G163" s="30"/>
      <c r="H163" s="30"/>
      <c r="O163" s="30"/>
      <c r="P163" s="30"/>
      <c r="Q163" s="30"/>
    </row>
    <row r="164" spans="7:17" x14ac:dyDescent="0.2">
      <c r="G164" s="30"/>
      <c r="H164" s="30"/>
      <c r="O164" s="30"/>
      <c r="P164" s="30"/>
      <c r="Q164" s="30"/>
    </row>
    <row r="165" spans="7:17" x14ac:dyDescent="0.2">
      <c r="G165" s="30"/>
      <c r="H165" s="30"/>
      <c r="O165" s="30"/>
      <c r="P165" s="30"/>
      <c r="Q165" s="30"/>
    </row>
    <row r="166" spans="7:17" x14ac:dyDescent="0.2">
      <c r="G166" s="30"/>
      <c r="H166" s="30"/>
      <c r="O166" s="30"/>
      <c r="P166" s="30"/>
      <c r="Q166" s="30"/>
    </row>
    <row r="167" spans="7:17" x14ac:dyDescent="0.2">
      <c r="G167" s="30"/>
      <c r="H167" s="30"/>
      <c r="O167" s="30"/>
      <c r="P167" s="30"/>
      <c r="Q167" s="30"/>
    </row>
    <row r="168" spans="7:17" x14ac:dyDescent="0.2">
      <c r="G168" s="30"/>
      <c r="H168" s="30"/>
      <c r="O168" s="30"/>
      <c r="P168" s="30"/>
      <c r="Q168" s="30"/>
    </row>
    <row r="169" spans="7:17" x14ac:dyDescent="0.2">
      <c r="G169" s="30"/>
      <c r="H169" s="30"/>
      <c r="O169" s="30"/>
      <c r="P169" s="30"/>
      <c r="Q169" s="30"/>
    </row>
    <row r="170" spans="7:17" x14ac:dyDescent="0.2">
      <c r="G170" s="30"/>
      <c r="H170" s="30"/>
      <c r="O170" s="30"/>
      <c r="P170" s="30"/>
      <c r="Q170" s="30"/>
    </row>
    <row r="171" spans="7:17" x14ac:dyDescent="0.2">
      <c r="G171" s="30"/>
      <c r="H171" s="30"/>
      <c r="O171" s="30"/>
      <c r="P171" s="30"/>
      <c r="Q171" s="30"/>
    </row>
    <row r="172" spans="7:17" x14ac:dyDescent="0.2">
      <c r="G172" s="30"/>
      <c r="H172" s="30"/>
      <c r="O172" s="30"/>
      <c r="P172" s="30"/>
      <c r="Q172" s="30"/>
    </row>
    <row r="173" spans="7:17" x14ac:dyDescent="0.2">
      <c r="G173" s="30"/>
      <c r="H173" s="30"/>
      <c r="O173" s="30"/>
      <c r="P173" s="30"/>
      <c r="Q173" s="30"/>
    </row>
    <row r="174" spans="7:17" x14ac:dyDescent="0.2">
      <c r="G174" s="30"/>
      <c r="H174" s="30"/>
      <c r="O174" s="30"/>
      <c r="P174" s="30"/>
      <c r="Q174" s="30"/>
    </row>
    <row r="175" spans="7:17" x14ac:dyDescent="0.2">
      <c r="G175" s="30"/>
      <c r="H175" s="30"/>
      <c r="O175" s="30"/>
      <c r="P175" s="30"/>
      <c r="Q175" s="30"/>
    </row>
    <row r="176" spans="7:17" x14ac:dyDescent="0.2">
      <c r="G176" s="30"/>
      <c r="H176" s="30"/>
      <c r="O176" s="30"/>
      <c r="P176" s="30"/>
      <c r="Q176" s="30"/>
    </row>
    <row r="177" spans="7:17" x14ac:dyDescent="0.2">
      <c r="G177" s="30"/>
      <c r="H177" s="30"/>
      <c r="O177" s="30"/>
      <c r="P177" s="30"/>
      <c r="Q177" s="30"/>
    </row>
    <row r="178" spans="7:17" x14ac:dyDescent="0.2">
      <c r="G178" s="30"/>
      <c r="H178" s="30"/>
      <c r="O178" s="30"/>
      <c r="P178" s="30"/>
      <c r="Q178" s="30"/>
    </row>
    <row r="179" spans="7:17" x14ac:dyDescent="0.2">
      <c r="G179" s="30"/>
      <c r="H179" s="30"/>
      <c r="O179" s="30"/>
      <c r="P179" s="30"/>
      <c r="Q179" s="30"/>
    </row>
    <row r="180" spans="7:17" x14ac:dyDescent="0.2">
      <c r="G180" s="30"/>
      <c r="H180" s="30"/>
      <c r="O180" s="30"/>
      <c r="P180" s="30"/>
      <c r="Q180" s="30"/>
    </row>
    <row r="181" spans="7:17" x14ac:dyDescent="0.2">
      <c r="G181" s="30"/>
      <c r="H181" s="30"/>
      <c r="O181" s="30"/>
      <c r="P181" s="30"/>
      <c r="Q181" s="30"/>
    </row>
    <row r="182" spans="7:17" x14ac:dyDescent="0.2">
      <c r="G182" s="30"/>
      <c r="H182" s="30"/>
      <c r="O182" s="30"/>
      <c r="P182" s="30"/>
      <c r="Q182" s="30"/>
    </row>
    <row r="183" spans="7:17" x14ac:dyDescent="0.2">
      <c r="G183" s="30"/>
      <c r="H183" s="30"/>
      <c r="O183" s="30"/>
      <c r="P183" s="30"/>
      <c r="Q183" s="30"/>
    </row>
    <row r="184" spans="7:17" x14ac:dyDescent="0.2">
      <c r="G184" s="30"/>
      <c r="H184" s="30"/>
      <c r="O184" s="30"/>
      <c r="P184" s="30"/>
      <c r="Q184" s="30"/>
    </row>
    <row r="185" spans="7:17" x14ac:dyDescent="0.2">
      <c r="G185" s="30"/>
      <c r="H185" s="30"/>
      <c r="O185" s="30"/>
      <c r="P185" s="30"/>
      <c r="Q185" s="30"/>
    </row>
    <row r="186" spans="7:17" x14ac:dyDescent="0.2">
      <c r="G186" s="30"/>
      <c r="H186" s="30"/>
      <c r="O186" s="30"/>
      <c r="P186" s="30"/>
      <c r="Q186" s="30"/>
    </row>
    <row r="187" spans="7:17" x14ac:dyDescent="0.2">
      <c r="G187" s="30"/>
      <c r="H187" s="30"/>
      <c r="O187" s="30"/>
      <c r="P187" s="30"/>
      <c r="Q187" s="30"/>
    </row>
    <row r="188" spans="7:17" x14ac:dyDescent="0.2">
      <c r="G188" s="30"/>
      <c r="H188" s="30"/>
      <c r="O188" s="30"/>
      <c r="P188" s="30"/>
      <c r="Q188" s="30"/>
    </row>
    <row r="189" spans="7:17" x14ac:dyDescent="0.2">
      <c r="G189" s="30"/>
      <c r="H189" s="30"/>
      <c r="O189" s="30"/>
      <c r="P189" s="30"/>
      <c r="Q189" s="30"/>
    </row>
    <row r="190" spans="7:17" x14ac:dyDescent="0.2">
      <c r="G190" s="30"/>
      <c r="H190" s="30"/>
      <c r="O190" s="30"/>
      <c r="P190" s="30"/>
      <c r="Q190" s="30"/>
    </row>
    <row r="191" spans="7:17" x14ac:dyDescent="0.2">
      <c r="G191" s="30"/>
      <c r="H191" s="30"/>
      <c r="O191" s="30"/>
      <c r="P191" s="30"/>
      <c r="Q191" s="30"/>
    </row>
    <row r="192" spans="7:17" x14ac:dyDescent="0.2">
      <c r="G192" s="30"/>
      <c r="H192" s="30"/>
      <c r="O192" s="30"/>
      <c r="P192" s="30"/>
      <c r="Q192" s="30"/>
    </row>
    <row r="193" spans="7:17" x14ac:dyDescent="0.2">
      <c r="G193" s="30"/>
      <c r="H193" s="30"/>
      <c r="O193" s="30"/>
      <c r="P193" s="30"/>
      <c r="Q193" s="30"/>
    </row>
    <row r="194" spans="7:17" x14ac:dyDescent="0.2">
      <c r="G194" s="30"/>
      <c r="H194" s="30"/>
      <c r="O194" s="30"/>
      <c r="P194" s="30"/>
      <c r="Q194" s="30"/>
    </row>
    <row r="195" spans="7:17" x14ac:dyDescent="0.2">
      <c r="G195" s="30"/>
      <c r="H195" s="30"/>
      <c r="O195" s="30"/>
      <c r="P195" s="30"/>
      <c r="Q195" s="30"/>
    </row>
    <row r="196" spans="7:17" x14ac:dyDescent="0.2">
      <c r="G196" s="30"/>
      <c r="H196" s="30"/>
      <c r="O196" s="30"/>
      <c r="P196" s="30"/>
      <c r="Q196" s="30"/>
    </row>
    <row r="197" spans="7:17" x14ac:dyDescent="0.2">
      <c r="G197" s="30"/>
      <c r="H197" s="30"/>
      <c r="O197" s="30"/>
      <c r="P197" s="30"/>
      <c r="Q197" s="30"/>
    </row>
    <row r="198" spans="7:17" x14ac:dyDescent="0.2">
      <c r="G198" s="30"/>
      <c r="H198" s="30"/>
      <c r="O198" s="30"/>
      <c r="P198" s="30"/>
      <c r="Q198" s="30"/>
    </row>
    <row r="199" spans="7:17" x14ac:dyDescent="0.2">
      <c r="G199" s="30"/>
      <c r="H199" s="30"/>
      <c r="O199" s="30"/>
      <c r="P199" s="30"/>
      <c r="Q199" s="30"/>
    </row>
    <row r="200" spans="7:17" x14ac:dyDescent="0.2">
      <c r="G200" s="30"/>
      <c r="H200" s="30"/>
      <c r="O200" s="30"/>
      <c r="P200" s="30"/>
      <c r="Q200" s="30"/>
    </row>
    <row r="201" spans="7:17" x14ac:dyDescent="0.2">
      <c r="G201" s="30"/>
      <c r="H201" s="30"/>
      <c r="O201" s="30"/>
      <c r="P201" s="30"/>
      <c r="Q201" s="30"/>
    </row>
    <row r="202" spans="7:17" x14ac:dyDescent="0.2">
      <c r="G202" s="30"/>
      <c r="H202" s="30"/>
      <c r="O202" s="30"/>
      <c r="P202" s="30"/>
    </row>
    <row r="203" spans="7:17" x14ac:dyDescent="0.2">
      <c r="G203" s="30"/>
      <c r="H203" s="30"/>
      <c r="O203" s="30"/>
      <c r="P203" s="30"/>
    </row>
    <row r="204" spans="7:17" x14ac:dyDescent="0.2">
      <c r="G204" s="30"/>
      <c r="H204" s="30"/>
    </row>
    <row r="205" spans="7:17" x14ac:dyDescent="0.2">
      <c r="G205" s="30"/>
      <c r="H205" s="30"/>
    </row>
    <row r="206" spans="7:17" x14ac:dyDescent="0.2">
      <c r="G206" s="30"/>
      <c r="H206" s="30"/>
    </row>
    <row r="207" spans="7:17" x14ac:dyDescent="0.2">
      <c r="G207" s="30"/>
      <c r="H207" s="30"/>
    </row>
    <row r="208" spans="7:17" x14ac:dyDescent="0.2">
      <c r="G208" s="30"/>
      <c r="H208" s="30"/>
    </row>
    <row r="209" spans="7:8" x14ac:dyDescent="0.2">
      <c r="G209" s="30"/>
      <c r="H209" s="30"/>
    </row>
    <row r="210" spans="7:8" x14ac:dyDescent="0.2">
      <c r="G210" s="30"/>
      <c r="H210" s="30"/>
    </row>
    <row r="211" spans="7:8" x14ac:dyDescent="0.2">
      <c r="G211" s="30"/>
      <c r="H211" s="30"/>
    </row>
    <row r="212" spans="7:8" x14ac:dyDescent="0.2">
      <c r="G212" s="30"/>
      <c r="H212" s="30"/>
    </row>
    <row r="213" spans="7:8" x14ac:dyDescent="0.2">
      <c r="G213" s="30"/>
      <c r="H213" s="30"/>
    </row>
    <row r="214" spans="7:8" x14ac:dyDescent="0.2">
      <c r="G214" s="30"/>
      <c r="H214" s="30"/>
    </row>
    <row r="215" spans="7:8" x14ac:dyDescent="0.2">
      <c r="G215" s="30"/>
      <c r="H215" s="30"/>
    </row>
    <row r="216" spans="7:8" x14ac:dyDescent="0.2">
      <c r="G216" s="30"/>
      <c r="H216" s="30"/>
    </row>
    <row r="217" spans="7:8" x14ac:dyDescent="0.2">
      <c r="G217" s="30"/>
      <c r="H217" s="30"/>
    </row>
    <row r="218" spans="7:8" x14ac:dyDescent="0.2">
      <c r="G218" s="30"/>
      <c r="H218" s="30"/>
    </row>
    <row r="219" spans="7:8" x14ac:dyDescent="0.2">
      <c r="G219" s="30"/>
      <c r="H219" s="30"/>
    </row>
    <row r="220" spans="7:8" x14ac:dyDescent="0.2">
      <c r="G220" s="30"/>
      <c r="H220" s="30"/>
    </row>
    <row r="221" spans="7:8" x14ac:dyDescent="0.2">
      <c r="G221" s="30"/>
      <c r="H221" s="30"/>
    </row>
    <row r="222" spans="7:8" x14ac:dyDescent="0.2">
      <c r="G222" s="30"/>
      <c r="H222" s="30"/>
    </row>
    <row r="311" spans="7:8" x14ac:dyDescent="0.2">
      <c r="G311" s="30"/>
      <c r="H311" s="30"/>
    </row>
    <row r="407" spans="7:8" x14ac:dyDescent="0.2">
      <c r="G407" s="30"/>
      <c r="H407" s="30"/>
    </row>
  </sheetData>
  <sheetProtection selectLockedCells="1" selectUnlockedCells="1"/>
  <sortState ref="M25:O40">
    <sortCondition descending="1" ref="O25:O40"/>
  </sortState>
  <phoneticPr fontId="9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"/>
  <sheetViews>
    <sheetView showGridLines="0" topLeftCell="P1" zoomScale="95" zoomScaleNormal="95" workbookViewId="0">
      <selection activeCell="U16" sqref="U16"/>
    </sheetView>
  </sheetViews>
  <sheetFormatPr baseColWidth="10" defaultColWidth="9.140625" defaultRowHeight="12.75" x14ac:dyDescent="0.2"/>
  <cols>
    <col min="1" max="1" width="2.42578125" customWidth="1"/>
    <col min="2" max="2" width="35.7109375" customWidth="1"/>
    <col min="3" max="3" width="9.5703125" customWidth="1"/>
    <col min="4" max="22" width="10.7109375" customWidth="1"/>
  </cols>
  <sheetData>
    <row r="1" spans="2:22" ht="29.85" customHeight="1" x14ac:dyDescent="0.2">
      <c r="B1" s="2" t="s">
        <v>32</v>
      </c>
      <c r="C1" s="1"/>
      <c r="D1" s="1"/>
      <c r="E1" s="1"/>
      <c r="F1" s="1"/>
      <c r="G1" s="1"/>
      <c r="H1" s="1"/>
      <c r="I1" s="1"/>
      <c r="J1" s="1"/>
      <c r="K1" s="1"/>
    </row>
    <row r="2" spans="2:22" ht="21.95" customHeight="1" x14ac:dyDescent="0.2">
      <c r="B2" s="3" t="s">
        <v>33</v>
      </c>
      <c r="C2" s="4" t="s">
        <v>2</v>
      </c>
      <c r="D2" s="5">
        <v>2000</v>
      </c>
      <c r="E2" s="5">
        <v>2001</v>
      </c>
      <c r="F2" s="5">
        <v>2002</v>
      </c>
      <c r="G2" s="5">
        <v>2003</v>
      </c>
      <c r="H2" s="5">
        <v>2004</v>
      </c>
      <c r="I2" s="5">
        <v>2005</v>
      </c>
      <c r="J2" s="5">
        <v>2006</v>
      </c>
      <c r="K2" s="5">
        <v>2007</v>
      </c>
      <c r="L2" s="5">
        <v>2008</v>
      </c>
      <c r="M2" s="5">
        <v>2009</v>
      </c>
      <c r="N2" s="44" t="s">
        <v>47</v>
      </c>
      <c r="O2" s="44" t="s">
        <v>52</v>
      </c>
      <c r="P2" s="44" t="s">
        <v>53</v>
      </c>
      <c r="Q2" s="44" t="s">
        <v>54</v>
      </c>
      <c r="R2" s="44" t="s">
        <v>70</v>
      </c>
      <c r="S2" s="44" t="s">
        <v>69</v>
      </c>
      <c r="T2" s="44" t="s">
        <v>72</v>
      </c>
      <c r="U2" s="44" t="s">
        <v>75</v>
      </c>
      <c r="V2" s="44" t="s">
        <v>74</v>
      </c>
    </row>
    <row r="3" spans="2:22" ht="21.95" customHeight="1" x14ac:dyDescent="0.2">
      <c r="B3" s="31" t="s">
        <v>34</v>
      </c>
      <c r="C3" s="32" t="s">
        <v>35</v>
      </c>
      <c r="D3" s="9">
        <v>357018</v>
      </c>
      <c r="E3" s="9">
        <v>351171</v>
      </c>
      <c r="F3" s="9">
        <v>343732</v>
      </c>
      <c r="G3" s="9">
        <v>339872</v>
      </c>
      <c r="H3" s="9">
        <v>337370</v>
      </c>
      <c r="I3" s="9">
        <v>338923</v>
      </c>
      <c r="J3" s="9">
        <v>338875</v>
      </c>
      <c r="K3" s="9">
        <v>338812</v>
      </c>
      <c r="L3" s="9">
        <v>339039</v>
      </c>
      <c r="M3" s="9">
        <v>336566</v>
      </c>
      <c r="N3" s="9">
        <v>335586</v>
      </c>
      <c r="O3" s="9">
        <v>338048</v>
      </c>
      <c r="P3" s="9">
        <v>338562</v>
      </c>
      <c r="Q3" s="9">
        <v>342982</v>
      </c>
      <c r="R3" s="9">
        <v>343557</v>
      </c>
      <c r="S3" s="9">
        <v>342547</v>
      </c>
      <c r="T3" s="9">
        <v>347093</v>
      </c>
      <c r="U3" s="9">
        <v>349703</v>
      </c>
      <c r="V3" s="9">
        <v>352404</v>
      </c>
    </row>
    <row r="4" spans="2:22" ht="21.95" customHeight="1" x14ac:dyDescent="0.2">
      <c r="B4" s="20" t="s">
        <v>36</v>
      </c>
      <c r="C4" s="22" t="s">
        <v>60</v>
      </c>
      <c r="D4" s="33">
        <v>167161</v>
      </c>
      <c r="E4" s="33">
        <v>218522</v>
      </c>
      <c r="F4" s="33">
        <v>211574</v>
      </c>
      <c r="G4" s="33">
        <v>232947</v>
      </c>
      <c r="H4" s="33">
        <v>300699</v>
      </c>
      <c r="I4" s="33">
        <v>203911</v>
      </c>
      <c r="J4" s="33">
        <v>362301</v>
      </c>
      <c r="K4" s="33">
        <v>203968</v>
      </c>
      <c r="L4" s="33">
        <v>336479</v>
      </c>
      <c r="M4" s="45">
        <v>414687</v>
      </c>
      <c r="N4" s="45">
        <v>435009</v>
      </c>
      <c r="O4" s="45">
        <v>510733</v>
      </c>
      <c r="P4" s="45">
        <v>417949</v>
      </c>
      <c r="Q4" s="45">
        <v>634209</v>
      </c>
      <c r="R4" s="45">
        <v>437974</v>
      </c>
      <c r="S4" s="45">
        <v>702140</v>
      </c>
      <c r="T4" s="45">
        <v>476003</v>
      </c>
      <c r="U4" s="45">
        <v>858413</v>
      </c>
      <c r="V4" s="45">
        <v>725368</v>
      </c>
    </row>
    <row r="5" spans="2:22" ht="16.5" customHeight="1" x14ac:dyDescent="0.2">
      <c r="B5" s="71" t="s">
        <v>48</v>
      </c>
      <c r="C5" s="67"/>
      <c r="D5" s="68"/>
      <c r="E5" s="68"/>
      <c r="F5" s="68"/>
      <c r="G5" s="68"/>
      <c r="H5" s="68"/>
    </row>
    <row r="6" spans="2:22" ht="16.5" customHeight="1" x14ac:dyDescent="0.2">
      <c r="B6" s="68"/>
      <c r="C6" s="68"/>
      <c r="D6" s="68"/>
      <c r="E6" s="68"/>
      <c r="F6" s="68"/>
      <c r="G6" s="68"/>
      <c r="H6" s="68"/>
    </row>
    <row r="7" spans="2:22" ht="29.85" customHeight="1" x14ac:dyDescent="0.2">
      <c r="B7" s="2" t="s">
        <v>37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22" ht="21.75" customHeight="1" x14ac:dyDescent="0.2">
      <c r="B8" s="3" t="s">
        <v>33</v>
      </c>
      <c r="C8" s="4" t="s">
        <v>2</v>
      </c>
      <c r="D8" s="6">
        <v>2000</v>
      </c>
      <c r="E8" s="6">
        <v>2001</v>
      </c>
      <c r="F8" s="6">
        <v>2002</v>
      </c>
      <c r="G8" s="6">
        <v>2003</v>
      </c>
      <c r="H8" s="6">
        <v>2004</v>
      </c>
      <c r="I8" s="5">
        <v>2005</v>
      </c>
      <c r="J8" s="5">
        <v>2006</v>
      </c>
      <c r="K8" s="5">
        <v>2007</v>
      </c>
      <c r="L8" s="5">
        <v>2008</v>
      </c>
      <c r="M8" s="5">
        <v>2009</v>
      </c>
      <c r="N8" s="6">
        <v>2010</v>
      </c>
      <c r="O8" s="44" t="s">
        <v>52</v>
      </c>
      <c r="P8" s="44" t="s">
        <v>56</v>
      </c>
      <c r="Q8" s="44" t="s">
        <v>54</v>
      </c>
      <c r="R8" s="44" t="s">
        <v>70</v>
      </c>
      <c r="S8" s="44" t="s">
        <v>69</v>
      </c>
      <c r="T8" s="44" t="s">
        <v>72</v>
      </c>
      <c r="U8" s="44" t="s">
        <v>75</v>
      </c>
      <c r="V8" s="44" t="s">
        <v>74</v>
      </c>
    </row>
    <row r="9" spans="2:22" ht="20.100000000000001" customHeight="1" x14ac:dyDescent="0.2">
      <c r="B9" s="91" t="s">
        <v>38</v>
      </c>
      <c r="C9" s="32" t="s">
        <v>60</v>
      </c>
      <c r="D9" s="79">
        <v>22863.028779999997</v>
      </c>
      <c r="E9" s="79">
        <v>32035.353320000002</v>
      </c>
      <c r="F9" s="79">
        <v>28458.046839999999</v>
      </c>
      <c r="G9" s="79">
        <v>33453.70016</v>
      </c>
      <c r="H9" s="79">
        <v>45890.312279999998</v>
      </c>
      <c r="I9" s="9">
        <f t="shared" ref="I9:V9" si="0">I10*91.66/1000</f>
        <v>29163.828839999998</v>
      </c>
      <c r="J9" s="9">
        <f t="shared" si="0"/>
        <v>47522.593559999994</v>
      </c>
      <c r="K9" s="9">
        <f t="shared" si="0"/>
        <v>32316.932840000001</v>
      </c>
      <c r="L9" s="9">
        <f t="shared" si="0"/>
        <v>53843.100519999993</v>
      </c>
      <c r="M9" s="9">
        <f t="shared" si="0"/>
        <v>62498.370999999999</v>
      </c>
      <c r="N9" s="9">
        <f t="shared" si="0"/>
        <v>62955.021119999998</v>
      </c>
      <c r="O9" s="9">
        <f t="shared" si="0"/>
        <v>76253.237239999988</v>
      </c>
      <c r="P9" s="9">
        <f t="shared" si="0"/>
        <v>59155.439140000002</v>
      </c>
      <c r="Q9" s="9">
        <f t="shared" si="0"/>
        <v>91646.525979999991</v>
      </c>
      <c r="R9" s="9">
        <f t="shared" si="0"/>
        <v>60983.6895</v>
      </c>
      <c r="S9" s="9">
        <f t="shared" si="0"/>
        <v>109123.33817999999</v>
      </c>
      <c r="T9" s="9">
        <f t="shared" si="0"/>
        <v>69420.809179999997</v>
      </c>
      <c r="U9" s="9">
        <f t="shared" si="0"/>
        <v>134772.46432</v>
      </c>
      <c r="V9" s="9">
        <f t="shared" si="0"/>
        <v>100315.72878</v>
      </c>
    </row>
    <row r="10" spans="2:22" ht="20.100000000000001" customHeight="1" x14ac:dyDescent="0.2">
      <c r="B10" s="91"/>
      <c r="C10" s="22" t="s">
        <v>39</v>
      </c>
      <c r="D10" s="80">
        <v>249433</v>
      </c>
      <c r="E10" s="80">
        <v>349502</v>
      </c>
      <c r="F10" s="80">
        <v>310474</v>
      </c>
      <c r="G10" s="80">
        <v>364976</v>
      </c>
      <c r="H10" s="80">
        <v>500658</v>
      </c>
      <c r="I10" s="33">
        <v>318174</v>
      </c>
      <c r="J10" s="33">
        <v>518466</v>
      </c>
      <c r="K10" s="33">
        <v>352574</v>
      </c>
      <c r="L10" s="33">
        <v>587422</v>
      </c>
      <c r="M10" s="33">
        <v>681850</v>
      </c>
      <c r="N10" s="33">
        <v>686832</v>
      </c>
      <c r="O10" s="33">
        <v>831914</v>
      </c>
      <c r="P10" s="33">
        <v>645379</v>
      </c>
      <c r="Q10" s="33">
        <v>999853</v>
      </c>
      <c r="R10" s="33">
        <v>665325</v>
      </c>
      <c r="S10" s="33">
        <v>1190523</v>
      </c>
      <c r="T10" s="33">
        <v>757373</v>
      </c>
      <c r="U10" s="33">
        <v>1470352</v>
      </c>
      <c r="V10" s="33">
        <v>1094433</v>
      </c>
    </row>
    <row r="11" spans="2:22" ht="20.100000000000001" customHeight="1" x14ac:dyDescent="0.2">
      <c r="B11" s="75" t="s">
        <v>40</v>
      </c>
      <c r="C11" s="32" t="s">
        <v>39</v>
      </c>
      <c r="D11" s="79" t="s">
        <v>76</v>
      </c>
      <c r="E11" s="79" t="s">
        <v>76</v>
      </c>
      <c r="F11" s="79" t="s">
        <v>76</v>
      </c>
      <c r="G11" s="79" t="s">
        <v>76</v>
      </c>
      <c r="H11" s="79">
        <v>275645</v>
      </c>
      <c r="I11" s="9">
        <v>229864</v>
      </c>
      <c r="J11" s="9">
        <v>257824</v>
      </c>
      <c r="K11" s="9">
        <v>253136</v>
      </c>
      <c r="L11" s="9">
        <v>482615</v>
      </c>
      <c r="M11" s="9">
        <v>574777</v>
      </c>
      <c r="N11" s="34">
        <v>607488</v>
      </c>
      <c r="O11" s="34">
        <v>638425</v>
      </c>
      <c r="P11" s="34">
        <v>572795</v>
      </c>
      <c r="Q11" s="34">
        <v>879326</v>
      </c>
      <c r="R11" s="34">
        <v>437748</v>
      </c>
      <c r="S11" s="34">
        <v>930421</v>
      </c>
      <c r="T11" s="34">
        <v>712248</v>
      </c>
      <c r="U11" s="34">
        <v>1407914</v>
      </c>
      <c r="V11" s="34">
        <v>1022914</v>
      </c>
    </row>
    <row r="12" spans="2:22" ht="20.100000000000001" customHeight="1" x14ac:dyDescent="0.2">
      <c r="B12" s="75" t="s">
        <v>41</v>
      </c>
      <c r="C12" s="35" t="s">
        <v>39</v>
      </c>
      <c r="D12" s="46" t="s">
        <v>76</v>
      </c>
      <c r="E12" s="46" t="s">
        <v>76</v>
      </c>
      <c r="F12" s="46" t="s">
        <v>76</v>
      </c>
      <c r="G12" s="46" t="s">
        <v>76</v>
      </c>
      <c r="H12" s="46">
        <v>202293</v>
      </c>
      <c r="I12" s="28">
        <v>81402</v>
      </c>
      <c r="J12" s="28">
        <v>194047</v>
      </c>
      <c r="K12" s="28">
        <v>77149</v>
      </c>
      <c r="L12" s="28">
        <v>87753</v>
      </c>
      <c r="M12" s="28">
        <v>90374</v>
      </c>
      <c r="N12" s="36">
        <v>67542</v>
      </c>
      <c r="O12" s="36">
        <v>166600</v>
      </c>
      <c r="P12" s="36">
        <v>63288</v>
      </c>
      <c r="Q12" s="36">
        <v>105026</v>
      </c>
      <c r="R12" s="36">
        <v>172164</v>
      </c>
      <c r="S12" s="36">
        <v>208323</v>
      </c>
      <c r="T12" s="36">
        <v>38303</v>
      </c>
      <c r="U12" s="36">
        <v>57366</v>
      </c>
      <c r="V12" s="36">
        <v>51361</v>
      </c>
    </row>
    <row r="13" spans="2:22" ht="20.100000000000001" customHeight="1" x14ac:dyDescent="0.2">
      <c r="B13" s="76" t="s">
        <v>42</v>
      </c>
      <c r="C13" s="37" t="s">
        <v>39</v>
      </c>
      <c r="D13" s="81" t="s">
        <v>76</v>
      </c>
      <c r="E13" s="81" t="s">
        <v>76</v>
      </c>
      <c r="F13" s="81" t="s">
        <v>76</v>
      </c>
      <c r="G13" s="81" t="s">
        <v>76</v>
      </c>
      <c r="H13" s="81">
        <v>22720</v>
      </c>
      <c r="I13" s="39">
        <v>6908</v>
      </c>
      <c r="J13" s="39">
        <v>66596</v>
      </c>
      <c r="K13" s="39">
        <v>22289</v>
      </c>
      <c r="L13" s="39">
        <v>17054</v>
      </c>
      <c r="M13" s="39">
        <v>16699</v>
      </c>
      <c r="N13" s="38">
        <v>11801</v>
      </c>
      <c r="O13" s="38">
        <v>26888</v>
      </c>
      <c r="P13" s="38">
        <v>9297</v>
      </c>
      <c r="Q13" s="38">
        <v>15501</v>
      </c>
      <c r="R13" s="38">
        <v>55413</v>
      </c>
      <c r="S13" s="38">
        <v>51779</v>
      </c>
      <c r="T13" s="38">
        <v>6822</v>
      </c>
      <c r="U13" s="38">
        <v>5071</v>
      </c>
      <c r="V13" s="38">
        <v>20159</v>
      </c>
    </row>
    <row r="14" spans="2:22" ht="15" customHeight="1" x14ac:dyDescent="0.2">
      <c r="B14" s="71" t="s">
        <v>48</v>
      </c>
      <c r="C14" s="65"/>
      <c r="D14" s="1"/>
      <c r="E14" s="1"/>
      <c r="F14" s="1"/>
      <c r="G14" s="1"/>
      <c r="H14" s="1"/>
      <c r="I14" s="1"/>
      <c r="J14" s="1"/>
    </row>
    <row r="15" spans="2:22" x14ac:dyDescent="0.2">
      <c r="B15" s="78" t="s">
        <v>55</v>
      </c>
      <c r="D15" s="40"/>
      <c r="E15" s="40"/>
      <c r="F15" s="40"/>
      <c r="G15" s="40"/>
      <c r="H15" s="40"/>
      <c r="I15" s="40"/>
      <c r="J15" s="40"/>
      <c r="K15" s="40"/>
      <c r="L15" s="40"/>
    </row>
    <row r="16" spans="2:22" x14ac:dyDescent="0.2">
      <c r="U16" s="24"/>
    </row>
    <row r="18" spans="4:10" x14ac:dyDescent="0.2">
      <c r="D18" s="40"/>
      <c r="E18" s="40"/>
      <c r="F18" s="40"/>
      <c r="G18" s="40"/>
      <c r="H18" s="40"/>
      <c r="I18" s="40"/>
      <c r="J18" s="40"/>
    </row>
    <row r="19" spans="4:10" x14ac:dyDescent="0.2">
      <c r="D19" s="40"/>
      <c r="E19" s="40"/>
      <c r="F19" s="40"/>
      <c r="G19" s="40"/>
      <c r="H19" s="40"/>
      <c r="I19" s="40"/>
      <c r="J19" s="40"/>
    </row>
  </sheetData>
  <sheetProtection selectLockedCells="1" selectUnlockedCells="1"/>
  <mergeCells count="1">
    <mergeCell ref="B9:B10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5" firstPageNumber="0" orientation="landscape" horizontalDpi="300" verticalDpi="300" r:id="rId1"/>
  <headerFooter alignWithMargins="0"/>
  <ignoredErrors>
    <ignoredError sqref="N2:R2 O8 P8:Q8 S2:U2 R8:U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showGridLines="0" zoomScale="95" zoomScaleNormal="95" workbookViewId="0">
      <selection activeCell="C13" sqref="C13"/>
    </sheetView>
  </sheetViews>
  <sheetFormatPr baseColWidth="10" defaultColWidth="9.140625" defaultRowHeight="12.75" x14ac:dyDescent="0.2"/>
  <cols>
    <col min="1" max="1" width="2.5703125" style="1" customWidth="1"/>
    <col min="2" max="2" width="31.28515625" style="1" customWidth="1"/>
    <col min="3" max="3" width="10.85546875" style="1" customWidth="1"/>
    <col min="4" max="22" width="10.7109375" style="1" customWidth="1"/>
    <col min="23" max="16384" width="9.140625" style="1"/>
  </cols>
  <sheetData>
    <row r="1" spans="2:22" ht="29.85" customHeight="1" x14ac:dyDescent="0.2">
      <c r="B1" s="2" t="s">
        <v>43</v>
      </c>
    </row>
    <row r="2" spans="2:22" ht="23.25" customHeight="1" x14ac:dyDescent="0.2">
      <c r="B2" s="3" t="s">
        <v>33</v>
      </c>
      <c r="C2" s="4" t="s">
        <v>2</v>
      </c>
      <c r="D2" s="5">
        <v>2000</v>
      </c>
      <c r="E2" s="5">
        <v>2001</v>
      </c>
      <c r="F2" s="5">
        <v>2002</v>
      </c>
      <c r="G2" s="5">
        <v>2003</v>
      </c>
      <c r="H2" s="5">
        <v>2004</v>
      </c>
      <c r="I2" s="5">
        <v>2005</v>
      </c>
      <c r="J2" s="5">
        <v>2006</v>
      </c>
      <c r="K2" s="5">
        <v>2007</v>
      </c>
      <c r="L2" s="5">
        <v>2008</v>
      </c>
      <c r="M2" s="5">
        <v>2009</v>
      </c>
      <c r="N2" s="6">
        <v>2010</v>
      </c>
      <c r="O2" s="6">
        <v>2011</v>
      </c>
      <c r="P2" s="6">
        <v>2012</v>
      </c>
      <c r="Q2" s="6">
        <v>2013</v>
      </c>
      <c r="R2" s="6">
        <v>2014</v>
      </c>
      <c r="S2" s="6">
        <v>2015</v>
      </c>
      <c r="T2" s="6">
        <v>2016</v>
      </c>
      <c r="U2" s="6">
        <v>2017</v>
      </c>
      <c r="V2" s="6">
        <v>2018</v>
      </c>
    </row>
    <row r="3" spans="2:22" ht="18" customHeight="1" x14ac:dyDescent="0.2">
      <c r="B3" s="31" t="s">
        <v>44</v>
      </c>
      <c r="C3" s="32" t="s">
        <v>60</v>
      </c>
      <c r="D3" s="9">
        <v>22863.028779999997</v>
      </c>
      <c r="E3" s="9">
        <v>32035.353320000002</v>
      </c>
      <c r="F3" s="9">
        <v>28458.046839999999</v>
      </c>
      <c r="G3" s="9">
        <v>33453.70016</v>
      </c>
      <c r="H3" s="9">
        <v>45890.312279999998</v>
      </c>
      <c r="I3" s="9">
        <v>29163.828839999998</v>
      </c>
      <c r="J3" s="8">
        <v>47522.593559999994</v>
      </c>
      <c r="K3" s="8">
        <v>32316.932840000001</v>
      </c>
      <c r="L3" s="8">
        <v>53843.100519999993</v>
      </c>
      <c r="M3" s="41">
        <v>62498.370999999999</v>
      </c>
      <c r="N3" s="41">
        <v>62955.021119999998</v>
      </c>
      <c r="O3" s="41">
        <v>76253.237239999988</v>
      </c>
      <c r="P3" s="41">
        <v>59155.439140000002</v>
      </c>
      <c r="Q3" s="41">
        <v>91646.525979999991</v>
      </c>
      <c r="R3" s="41">
        <v>60983.6895</v>
      </c>
      <c r="S3" s="41">
        <v>109123.33817999999</v>
      </c>
      <c r="T3" s="41">
        <v>69420.809179999997</v>
      </c>
      <c r="U3" s="41">
        <v>134772.46432</v>
      </c>
      <c r="V3" s="41">
        <v>100315.72878</v>
      </c>
    </row>
    <row r="4" spans="2:22" ht="18" customHeight="1" x14ac:dyDescent="0.2">
      <c r="B4" s="42" t="s">
        <v>45</v>
      </c>
      <c r="C4" s="35" t="s">
        <v>60</v>
      </c>
      <c r="D4" s="28">
        <v>41110.754000000001</v>
      </c>
      <c r="E4" s="28">
        <v>54172.67</v>
      </c>
      <c r="F4" s="28">
        <v>50930.284999999996</v>
      </c>
      <c r="G4" s="28">
        <v>59718.737999999998</v>
      </c>
      <c r="H4" s="28">
        <v>61595.770000000004</v>
      </c>
      <c r="I4" s="28">
        <v>59317.691999999995</v>
      </c>
      <c r="J4" s="28">
        <v>65399.244999999995</v>
      </c>
      <c r="K4" s="28">
        <v>72415.566999999995</v>
      </c>
      <c r="L4" s="28">
        <v>76320.292000000001</v>
      </c>
      <c r="M4" s="28">
        <v>70532.811000000002</v>
      </c>
      <c r="N4" s="36">
        <v>83755.462</v>
      </c>
      <c r="O4" s="36">
        <v>88122.316999999995</v>
      </c>
      <c r="P4" s="36">
        <v>102049.014</v>
      </c>
      <c r="Q4" s="36">
        <v>113152.12100000001</v>
      </c>
      <c r="R4" s="36">
        <v>104768.69499999999</v>
      </c>
      <c r="S4" s="36">
        <v>103259.613</v>
      </c>
      <c r="T4" s="36">
        <v>89882.430999999997</v>
      </c>
      <c r="U4" s="36">
        <v>97881.668000000005</v>
      </c>
      <c r="V4" s="36">
        <v>108103.889</v>
      </c>
    </row>
    <row r="5" spans="2:22" ht="18" customHeight="1" x14ac:dyDescent="0.2">
      <c r="B5" s="53" t="s">
        <v>46</v>
      </c>
      <c r="C5" s="54" t="s">
        <v>60</v>
      </c>
      <c r="D5" s="55">
        <v>20076.677</v>
      </c>
      <c r="E5" s="55">
        <v>22723.02</v>
      </c>
      <c r="F5" s="55">
        <v>19476.937000000002</v>
      </c>
      <c r="G5" s="55">
        <v>18070.118000000002</v>
      </c>
      <c r="H5" s="55">
        <v>22338.813000000002</v>
      </c>
      <c r="I5" s="55">
        <v>23300.510000000002</v>
      </c>
      <c r="J5" s="55">
        <v>23474.294999999998</v>
      </c>
      <c r="K5" s="55">
        <v>33399.019</v>
      </c>
      <c r="L5" s="55">
        <v>40423.457000000002</v>
      </c>
      <c r="M5" s="55">
        <v>43370.207000000002</v>
      </c>
      <c r="N5" s="56">
        <v>54172.616000000002</v>
      </c>
      <c r="O5" s="56">
        <v>79984.380999999994</v>
      </c>
      <c r="P5" s="56">
        <v>96712.78899999999</v>
      </c>
      <c r="Q5" s="56">
        <v>104730.821</v>
      </c>
      <c r="R5" s="56">
        <v>127684.71100000001</v>
      </c>
      <c r="S5" s="56">
        <v>120450.54999999999</v>
      </c>
      <c r="T5" s="56">
        <v>117038.269</v>
      </c>
      <c r="U5" s="56">
        <v>124363.984</v>
      </c>
      <c r="V5" s="56">
        <v>159719.65499999997</v>
      </c>
    </row>
    <row r="6" spans="2:22" ht="14.25" customHeight="1" x14ac:dyDescent="0.2">
      <c r="B6" s="31"/>
      <c r="C6" s="32"/>
      <c r="D6" s="52"/>
      <c r="E6" s="52"/>
      <c r="F6" s="52"/>
      <c r="G6" s="52"/>
      <c r="H6" s="52"/>
      <c r="I6" s="52"/>
      <c r="J6" s="52"/>
      <c r="K6" s="52"/>
      <c r="L6" s="52"/>
      <c r="M6" s="52"/>
      <c r="N6" s="34"/>
      <c r="O6" s="34"/>
      <c r="P6" s="34"/>
      <c r="Q6" s="34"/>
      <c r="R6" s="34"/>
      <c r="S6" s="34"/>
      <c r="T6" s="34"/>
      <c r="U6" s="34"/>
      <c r="V6" s="34"/>
    </row>
    <row r="7" spans="2:22" x14ac:dyDescent="0.2">
      <c r="B7" s="15"/>
    </row>
    <row r="8" spans="2:22" x14ac:dyDescent="0.2">
      <c r="B8" s="15"/>
    </row>
    <row r="9" spans="2:22" x14ac:dyDescent="0.2">
      <c r="B9" s="15"/>
      <c r="U9" s="24"/>
    </row>
    <row r="10" spans="2:22" x14ac:dyDescent="0.2">
      <c r="B10" s="15"/>
    </row>
    <row r="11" spans="2:22" x14ac:dyDescent="0.2">
      <c r="B11" s="15"/>
    </row>
    <row r="12" spans="2:22" x14ac:dyDescent="0.2">
      <c r="B12" s="15"/>
    </row>
    <row r="13" spans="2:22" ht="15.75" customHeight="1" x14ac:dyDescent="0.2">
      <c r="B13" s="82"/>
      <c r="C13"/>
      <c r="D13"/>
      <c r="E13"/>
      <c r="F13"/>
      <c r="G13"/>
      <c r="H13"/>
      <c r="I13"/>
      <c r="J13"/>
    </row>
    <row r="14" spans="2:22" x14ac:dyDescent="0.2">
      <c r="B14"/>
      <c r="C14"/>
      <c r="D14"/>
      <c r="E14"/>
      <c r="F14"/>
      <c r="G14"/>
      <c r="H14"/>
      <c r="I14"/>
      <c r="J14"/>
    </row>
    <row r="15" spans="2:22" x14ac:dyDescent="0.2">
      <c r="B15"/>
      <c r="C15"/>
      <c r="D15"/>
      <c r="E15"/>
      <c r="F15"/>
      <c r="G15"/>
      <c r="H15"/>
      <c r="I15"/>
      <c r="J15"/>
    </row>
    <row r="16" spans="2:22" x14ac:dyDescent="0.2">
      <c r="B16"/>
      <c r="C16"/>
      <c r="D16"/>
      <c r="E16"/>
      <c r="F16"/>
      <c r="G16"/>
      <c r="H16"/>
      <c r="I16"/>
      <c r="J16"/>
    </row>
    <row r="17" spans="3:3" x14ac:dyDescent="0.2">
      <c r="C17" s="25"/>
    </row>
    <row r="18" spans="3:3" x14ac:dyDescent="0.2">
      <c r="C18" s="25"/>
    </row>
    <row r="19" spans="3:3" x14ac:dyDescent="0.2">
      <c r="C19" s="25"/>
    </row>
    <row r="20" spans="3:3" x14ac:dyDescent="0.2">
      <c r="C20" s="25"/>
    </row>
    <row r="21" spans="3:3" x14ac:dyDescent="0.2">
      <c r="C21" s="25"/>
    </row>
    <row r="22" spans="3:3" x14ac:dyDescent="0.2">
      <c r="C22" s="25"/>
    </row>
    <row r="23" spans="3:3" x14ac:dyDescent="0.2">
      <c r="C23" s="25"/>
    </row>
  </sheetData>
  <sheetProtection selectLockedCells="1" selectUnlockedCells="1"/>
  <phoneticPr fontId="9" type="noConversion"/>
  <pageMargins left="0.74803149606299213" right="0.74803149606299213" top="0.98425196850393704" bottom="0.98425196850393704" header="0.51181102362204722" footer="0.51181102362204722"/>
  <pageSetup paperSize="9" scale="7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showGridLines="0" tabSelected="1" zoomScale="95" zoomScaleNormal="95" workbookViewId="0">
      <selection activeCell="G43" sqref="G43"/>
    </sheetView>
  </sheetViews>
  <sheetFormatPr baseColWidth="10" defaultColWidth="9.140625" defaultRowHeight="12.75" x14ac:dyDescent="0.2"/>
  <cols>
    <col min="1" max="1" width="27.85546875" style="1" customWidth="1"/>
    <col min="2" max="2" width="31.28515625" style="1" customWidth="1"/>
    <col min="3" max="3" width="10.85546875" style="1" customWidth="1"/>
    <col min="4" max="22" width="10.7109375" style="1" customWidth="1"/>
    <col min="23" max="16384" width="9.140625" style="1"/>
  </cols>
  <sheetData>
    <row r="1" spans="1:22" ht="29.85" customHeight="1" x14ac:dyDescent="0.2">
      <c r="A1" s="2" t="s">
        <v>83</v>
      </c>
    </row>
    <row r="2" spans="1:22" ht="23.25" customHeight="1" x14ac:dyDescent="0.2">
      <c r="A2" s="83" t="s">
        <v>33</v>
      </c>
      <c r="B2" s="84" t="s">
        <v>2</v>
      </c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5">
        <v>2006</v>
      </c>
      <c r="J2" s="5">
        <v>2007</v>
      </c>
      <c r="K2" s="5">
        <v>2008</v>
      </c>
      <c r="L2" s="5">
        <v>2009</v>
      </c>
      <c r="M2" s="6">
        <v>2010</v>
      </c>
      <c r="N2" s="6">
        <v>2011</v>
      </c>
      <c r="O2" s="6">
        <v>2012</v>
      </c>
      <c r="P2" s="6">
        <v>2013</v>
      </c>
      <c r="Q2" s="6">
        <v>2014</v>
      </c>
      <c r="R2" s="6">
        <v>2015</v>
      </c>
      <c r="S2" s="6">
        <v>2016</v>
      </c>
      <c r="T2" s="6">
        <v>2017</v>
      </c>
      <c r="U2" s="6">
        <v>2018</v>
      </c>
      <c r="V2" s="6"/>
    </row>
    <row r="3" spans="1:22" ht="18" customHeight="1" x14ac:dyDescent="0.2">
      <c r="A3" s="31" t="s">
        <v>38</v>
      </c>
      <c r="B3" s="32" t="s">
        <v>39</v>
      </c>
      <c r="C3" s="9">
        <v>249433</v>
      </c>
      <c r="D3" s="9">
        <v>349502</v>
      </c>
      <c r="E3" s="9">
        <v>310474</v>
      </c>
      <c r="F3" s="9">
        <v>364976</v>
      </c>
      <c r="G3" s="9">
        <v>500658</v>
      </c>
      <c r="H3" s="9">
        <v>318174</v>
      </c>
      <c r="I3" s="8">
        <v>518466</v>
      </c>
      <c r="J3" s="8">
        <v>352574</v>
      </c>
      <c r="K3" s="8">
        <v>587422</v>
      </c>
      <c r="L3" s="41">
        <v>681850</v>
      </c>
      <c r="M3" s="41">
        <v>686832</v>
      </c>
      <c r="N3" s="41">
        <v>831914</v>
      </c>
      <c r="O3" s="41">
        <v>645379</v>
      </c>
      <c r="P3" s="41">
        <v>999853</v>
      </c>
      <c r="Q3" s="41">
        <v>665325</v>
      </c>
      <c r="R3" s="41">
        <v>1190523</v>
      </c>
      <c r="S3" s="41">
        <v>757373</v>
      </c>
      <c r="T3" s="41">
        <v>1470352</v>
      </c>
      <c r="U3" s="41">
        <v>1094433</v>
      </c>
      <c r="V3" s="41"/>
    </row>
    <row r="4" spans="1:22" ht="18" customHeight="1" x14ac:dyDescent="0.2">
      <c r="A4" s="42" t="s">
        <v>84</v>
      </c>
      <c r="B4" s="35" t="s">
        <v>39</v>
      </c>
      <c r="C4" s="28">
        <v>7775</v>
      </c>
      <c r="D4" s="28">
        <v>16049.3</v>
      </c>
      <c r="E4" s="28">
        <v>15443.8</v>
      </c>
      <c r="F4" s="28">
        <v>10683.34</v>
      </c>
      <c r="G4" s="28">
        <v>11703.38</v>
      </c>
      <c r="H4" s="28">
        <v>13068.54</v>
      </c>
      <c r="I4" s="28">
        <v>17245.39</v>
      </c>
      <c r="J4" s="28">
        <v>23123.4575</v>
      </c>
      <c r="K4" s="46">
        <v>15875.535</v>
      </c>
      <c r="L4" s="46">
        <v>16496.28</v>
      </c>
      <c r="M4" s="36">
        <v>60462.89</v>
      </c>
      <c r="N4" s="36">
        <v>55061.26</v>
      </c>
      <c r="O4" s="36">
        <v>69095.11</v>
      </c>
      <c r="P4" s="36">
        <v>33640.300000000003</v>
      </c>
      <c r="Q4" s="36">
        <v>50101.583668122272</v>
      </c>
      <c r="R4" s="36">
        <v>33708.58</v>
      </c>
      <c r="S4" s="36">
        <v>23819.726266375543</v>
      </c>
      <c r="T4" s="36">
        <v>31402.89</v>
      </c>
      <c r="U4" s="36"/>
      <c r="V4" s="36"/>
    </row>
    <row r="5" spans="1:22" ht="14.25" customHeight="1" x14ac:dyDescent="0.2">
      <c r="A5" s="85" t="s">
        <v>85</v>
      </c>
      <c r="V5" s="34"/>
    </row>
    <row r="9" spans="1:22" x14ac:dyDescent="0.2">
      <c r="B9" s="15"/>
    </row>
    <row r="10" spans="1:22" x14ac:dyDescent="0.2">
      <c r="B10" s="15"/>
    </row>
    <row r="11" spans="1:22" x14ac:dyDescent="0.2">
      <c r="B11" s="15"/>
    </row>
    <row r="12" spans="1:22" ht="15.75" customHeight="1" x14ac:dyDescent="0.2">
      <c r="B12" s="82"/>
      <c r="C12"/>
      <c r="D12"/>
      <c r="E12"/>
      <c r="F12"/>
      <c r="G12"/>
      <c r="H12"/>
      <c r="I12"/>
      <c r="J12"/>
    </row>
    <row r="13" spans="1:22" x14ac:dyDescent="0.2">
      <c r="B13"/>
      <c r="C13"/>
      <c r="D13"/>
      <c r="E13"/>
      <c r="F13"/>
      <c r="G13"/>
      <c r="H13"/>
      <c r="I13"/>
      <c r="J13"/>
    </row>
    <row r="14" spans="1:22" x14ac:dyDescent="0.2">
      <c r="B14"/>
      <c r="C14"/>
      <c r="D14"/>
      <c r="E14"/>
      <c r="F14"/>
      <c r="G14"/>
      <c r="H14"/>
      <c r="I14"/>
      <c r="J14"/>
    </row>
    <row r="15" spans="1:22" x14ac:dyDescent="0.2">
      <c r="B15"/>
      <c r="C15"/>
      <c r="D15"/>
      <c r="E15"/>
      <c r="F15"/>
      <c r="G15"/>
      <c r="H15"/>
      <c r="I15"/>
      <c r="J15"/>
    </row>
    <row r="16" spans="1:22" x14ac:dyDescent="0.2">
      <c r="C16" s="25"/>
    </row>
    <row r="17" spans="3:3" x14ac:dyDescent="0.2">
      <c r="C17" s="25"/>
    </row>
    <row r="18" spans="3:3" x14ac:dyDescent="0.2">
      <c r="C18" s="25"/>
    </row>
    <row r="19" spans="3:3" x14ac:dyDescent="0.2">
      <c r="C19" s="25"/>
    </row>
    <row r="20" spans="3:3" x14ac:dyDescent="0.2">
      <c r="C20" s="25"/>
    </row>
    <row r="21" spans="3:3" x14ac:dyDescent="0.2">
      <c r="C21" s="25"/>
    </row>
    <row r="22" spans="3:3" x14ac:dyDescent="0.2">
      <c r="C22" s="25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Invité</cp:lastModifiedBy>
  <cp:lastPrinted>2019-05-30T10:30:11Z</cp:lastPrinted>
  <dcterms:created xsi:type="dcterms:W3CDTF">2011-10-20T09:12:20Z</dcterms:created>
  <dcterms:modified xsi:type="dcterms:W3CDTF">2019-12-06T13:58:16Z</dcterms:modified>
</cp:coreProperties>
</file>