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CV\2019-2020\Exercícios\Produtos\"/>
    </mc:Choice>
  </mc:AlternateContent>
  <bookViews>
    <workbookView xWindow="0" yWindow="0" windowWidth="19200" windowHeight="7335" tabRatio="610" activeTab="5"/>
  </bookViews>
  <sheets>
    <sheet name="1" sheetId="2" r:id="rId1"/>
    <sheet name="2" sheetId="3" r:id="rId2"/>
    <sheet name="3" sheetId="4" r:id="rId3"/>
    <sheet name="4" sheetId="5" r:id="rId4"/>
    <sheet name="5" sheetId="9" r:id="rId5"/>
    <sheet name="6" sheetId="10" r:id="rId6"/>
  </sheets>
  <definedNames>
    <definedName name="_xlnm.Print_Area" localSheetId="0">'1'!$B$1:$R$48</definedName>
    <definedName name="_xlnm.Print_Area" localSheetId="1">'2'!$B$1:$M$32</definedName>
    <definedName name="_xlnm.Print_Area" localSheetId="2">'3'!$B$1:$I$33</definedName>
    <definedName name="_xlnm.Print_Area" localSheetId="3">'4'!$B$1:$L$29</definedName>
    <definedName name="_xlnm.Print_Area" localSheetId="4">'5'!$B$1:$L$30</definedName>
    <definedName name="_xlnm.Print_Area" localSheetId="5">'6'!$B$1:$L$30</definedName>
  </definedNames>
  <calcPr calcId="152511"/>
</workbook>
</file>

<file path=xl/calcChain.xml><?xml version="1.0" encoding="utf-8"?>
<calcChain xmlns="http://schemas.openxmlformats.org/spreadsheetml/2006/main">
  <c r="E43" i="2" l="1"/>
  <c r="D28" i="4" l="1"/>
  <c r="C28" i="4"/>
  <c r="D14" i="4"/>
  <c r="C14" i="4"/>
  <c r="R8" i="3"/>
  <c r="R5" i="3"/>
  <c r="R47" i="2"/>
  <c r="R46" i="2"/>
  <c r="R44" i="2"/>
  <c r="R43" i="2"/>
  <c r="R41" i="2"/>
  <c r="R40" i="2"/>
  <c r="R38" i="2"/>
  <c r="R35" i="2"/>
  <c r="R31" i="2"/>
  <c r="R30" i="2"/>
  <c r="R28" i="2"/>
  <c r="R25" i="2"/>
  <c r="R21" i="2"/>
  <c r="R20" i="2"/>
  <c r="R18" i="2"/>
  <c r="R15" i="2"/>
  <c r="R11" i="2"/>
  <c r="R10" i="2"/>
  <c r="R8" i="2"/>
  <c r="R5" i="2"/>
  <c r="R45" i="2" l="1"/>
  <c r="R48" i="2"/>
  <c r="G28" i="4"/>
  <c r="H28" i="4"/>
  <c r="Q8" i="3" l="1"/>
  <c r="Q5" i="3"/>
  <c r="Q47" i="2"/>
  <c r="Q46" i="2"/>
  <c r="Q44" i="2"/>
  <c r="Q43" i="2"/>
  <c r="Q41" i="2"/>
  <c r="Q40" i="2"/>
  <c r="Q38" i="2"/>
  <c r="Q35" i="2"/>
  <c r="Q31" i="2"/>
  <c r="Q30" i="2"/>
  <c r="Q28" i="2"/>
  <c r="Q25" i="2"/>
  <c r="Q21" i="2"/>
  <c r="Q20" i="2"/>
  <c r="Q18" i="2"/>
  <c r="Q15" i="2"/>
  <c r="Q11" i="2"/>
  <c r="Q10" i="2"/>
  <c r="Q8" i="2"/>
  <c r="Q5" i="2"/>
  <c r="Q45" i="2" l="1"/>
  <c r="Q48" i="2"/>
  <c r="P8" i="3" l="1"/>
  <c r="P5" i="3"/>
  <c r="P47" i="2" l="1"/>
  <c r="P46" i="2"/>
  <c r="P44" i="2"/>
  <c r="P43" i="2"/>
  <c r="P41" i="2"/>
  <c r="P40" i="2"/>
  <c r="P38" i="2"/>
  <c r="P35" i="2"/>
  <c r="P31" i="2"/>
  <c r="P30" i="2"/>
  <c r="P28" i="2"/>
  <c r="P25" i="2"/>
  <c r="P21" i="2"/>
  <c r="P20" i="2"/>
  <c r="P18" i="2"/>
  <c r="P15" i="2"/>
  <c r="P11" i="2"/>
  <c r="P10" i="2"/>
  <c r="P8" i="2"/>
  <c r="P5" i="2"/>
  <c r="P45" i="2" l="1"/>
  <c r="P48" i="2"/>
  <c r="E47" i="2" l="1"/>
  <c r="E46" i="2"/>
  <c r="O47" i="2"/>
  <c r="N47" i="2"/>
  <c r="M47" i="2"/>
  <c r="L47" i="2"/>
  <c r="K47" i="2"/>
  <c r="J47" i="2"/>
  <c r="I47" i="2"/>
  <c r="H47" i="2"/>
  <c r="G47" i="2"/>
  <c r="F47" i="2"/>
  <c r="O46" i="2"/>
  <c r="N46" i="2"/>
  <c r="M46" i="2"/>
  <c r="L46" i="2"/>
  <c r="K46" i="2"/>
  <c r="J46" i="2"/>
  <c r="I46" i="2"/>
  <c r="H46" i="2"/>
  <c r="G46" i="2"/>
  <c r="F46" i="2"/>
  <c r="O44" i="2"/>
  <c r="N44" i="2"/>
  <c r="M44" i="2"/>
  <c r="L44" i="2"/>
  <c r="K44" i="2"/>
  <c r="J44" i="2"/>
  <c r="I44" i="2"/>
  <c r="H44" i="2"/>
  <c r="G44" i="2"/>
  <c r="F44" i="2"/>
  <c r="E44" i="2"/>
  <c r="O43" i="2"/>
  <c r="N43" i="2"/>
  <c r="M43" i="2"/>
  <c r="L43" i="2"/>
  <c r="K43" i="2"/>
  <c r="J43" i="2"/>
  <c r="I43" i="2"/>
  <c r="H43" i="2"/>
  <c r="G43" i="2"/>
  <c r="F43" i="2"/>
  <c r="E45" i="2" l="1"/>
  <c r="O8" i="3" l="1"/>
  <c r="O5" i="3"/>
  <c r="O45" i="2" l="1"/>
  <c r="O41" i="2"/>
  <c r="O40" i="2"/>
  <c r="O38" i="2"/>
  <c r="O35" i="2"/>
  <c r="O31" i="2"/>
  <c r="O30" i="2"/>
  <c r="O28" i="2"/>
  <c r="O25" i="2"/>
  <c r="O21" i="2"/>
  <c r="O20" i="2"/>
  <c r="O18" i="2"/>
  <c r="O15" i="2"/>
  <c r="O11" i="2"/>
  <c r="O10" i="2"/>
  <c r="O8" i="2"/>
  <c r="O5" i="2"/>
  <c r="O48" i="2" l="1"/>
  <c r="N41" i="2"/>
  <c r="M41" i="2"/>
  <c r="L41" i="2"/>
  <c r="K41" i="2"/>
  <c r="J41" i="2"/>
  <c r="I41" i="2"/>
  <c r="H41" i="2"/>
  <c r="G41" i="2"/>
  <c r="F41" i="2"/>
  <c r="E41" i="2"/>
  <c r="N40" i="2"/>
  <c r="M40" i="2"/>
  <c r="L40" i="2"/>
  <c r="K40" i="2"/>
  <c r="J40" i="2"/>
  <c r="I40" i="2"/>
  <c r="H40" i="2"/>
  <c r="G40" i="2"/>
  <c r="F40" i="2"/>
  <c r="E40" i="2"/>
  <c r="N38" i="2"/>
  <c r="M38" i="2"/>
  <c r="L38" i="2"/>
  <c r="K38" i="2"/>
  <c r="J38" i="2"/>
  <c r="I38" i="2"/>
  <c r="H38" i="2"/>
  <c r="G38" i="2"/>
  <c r="F38" i="2"/>
  <c r="E38" i="2"/>
  <c r="N35" i="2"/>
  <c r="M35" i="2"/>
  <c r="L35" i="2"/>
  <c r="K35" i="2"/>
  <c r="J35" i="2"/>
  <c r="I35" i="2"/>
  <c r="H35" i="2"/>
  <c r="G35" i="2"/>
  <c r="F35" i="2"/>
  <c r="E35" i="2"/>
  <c r="N31" i="2"/>
  <c r="M31" i="2"/>
  <c r="L31" i="2"/>
  <c r="K31" i="2"/>
  <c r="J31" i="2"/>
  <c r="I31" i="2"/>
  <c r="H31" i="2"/>
  <c r="G31" i="2"/>
  <c r="F31" i="2"/>
  <c r="E31" i="2"/>
  <c r="N30" i="2"/>
  <c r="M30" i="2"/>
  <c r="L30" i="2"/>
  <c r="K30" i="2"/>
  <c r="J30" i="2"/>
  <c r="I30" i="2"/>
  <c r="H30" i="2"/>
  <c r="G30" i="2"/>
  <c r="F30" i="2"/>
  <c r="E30" i="2"/>
  <c r="N28" i="2"/>
  <c r="M28" i="2"/>
  <c r="L28" i="2"/>
  <c r="K28" i="2"/>
  <c r="J28" i="2"/>
  <c r="I28" i="2"/>
  <c r="H28" i="2"/>
  <c r="G28" i="2"/>
  <c r="F28" i="2"/>
  <c r="E28" i="2"/>
  <c r="N25" i="2"/>
  <c r="M25" i="2"/>
  <c r="L25" i="2"/>
  <c r="K25" i="2"/>
  <c r="J25" i="2"/>
  <c r="I25" i="2"/>
  <c r="H25" i="2"/>
  <c r="G25" i="2"/>
  <c r="F25" i="2"/>
  <c r="E25" i="2"/>
  <c r="N21" i="2"/>
  <c r="M21" i="2"/>
  <c r="L21" i="2"/>
  <c r="K21" i="2"/>
  <c r="J21" i="2"/>
  <c r="I21" i="2"/>
  <c r="H21" i="2"/>
  <c r="G21" i="2"/>
  <c r="F21" i="2"/>
  <c r="N20" i="2"/>
  <c r="M20" i="2"/>
  <c r="L20" i="2"/>
  <c r="K20" i="2"/>
  <c r="J20" i="2"/>
  <c r="I20" i="2"/>
  <c r="H20" i="2"/>
  <c r="G20" i="2"/>
  <c r="F20" i="2"/>
  <c r="E20" i="2"/>
  <c r="N18" i="2"/>
  <c r="M18" i="2"/>
  <c r="L18" i="2"/>
  <c r="K18" i="2"/>
  <c r="J18" i="2"/>
  <c r="I18" i="2"/>
  <c r="H18" i="2"/>
  <c r="G18" i="2"/>
  <c r="F18" i="2"/>
  <c r="E18" i="2"/>
  <c r="N15" i="2"/>
  <c r="M15" i="2"/>
  <c r="L15" i="2"/>
  <c r="K15" i="2"/>
  <c r="J15" i="2"/>
  <c r="I15" i="2"/>
  <c r="H15" i="2"/>
  <c r="G15" i="2"/>
  <c r="F15" i="2"/>
  <c r="E15" i="2"/>
  <c r="J45" i="2" l="1"/>
  <c r="H48" i="2"/>
  <c r="L48" i="2"/>
  <c r="E48" i="2"/>
  <c r="K48" i="2"/>
  <c r="G48" i="2"/>
  <c r="I45" i="2"/>
  <c r="I48" i="2"/>
  <c r="G45" i="2"/>
  <c r="K45" i="2"/>
  <c r="M48" i="2"/>
  <c r="M45" i="2"/>
  <c r="N45" i="2"/>
  <c r="F48" i="2"/>
  <c r="J48" i="2"/>
  <c r="N48" i="2"/>
  <c r="F45" i="2"/>
  <c r="H45" i="2"/>
  <c r="L45" i="2"/>
  <c r="N8" i="3" l="1"/>
  <c r="N5" i="3"/>
  <c r="N11" i="2"/>
  <c r="N10" i="2"/>
  <c r="N8" i="2"/>
  <c r="N5" i="2"/>
  <c r="M8" i="3" l="1"/>
  <c r="M5" i="3"/>
  <c r="M11" i="2"/>
  <c r="M10" i="2"/>
  <c r="M8" i="2"/>
  <c r="M5" i="2"/>
  <c r="L8" i="3" l="1"/>
  <c r="L5" i="3"/>
  <c r="L11" i="2"/>
  <c r="L10" i="2"/>
  <c r="L8" i="2"/>
  <c r="L5" i="2"/>
  <c r="J11" i="2"/>
  <c r="J10" i="2"/>
  <c r="J8" i="2"/>
  <c r="J5" i="2"/>
  <c r="J8" i="3"/>
  <c r="J5" i="3"/>
  <c r="K8" i="3"/>
  <c r="I8" i="3"/>
  <c r="H8" i="3"/>
  <c r="G8" i="3"/>
  <c r="F8" i="3"/>
  <c r="E8" i="3"/>
  <c r="K5" i="3"/>
  <c r="I5" i="3"/>
  <c r="H5" i="3"/>
  <c r="G5" i="3"/>
  <c r="F5" i="3"/>
  <c r="E5" i="3"/>
  <c r="K11" i="2"/>
  <c r="I11" i="2"/>
  <c r="H11" i="2"/>
  <c r="G11" i="2"/>
  <c r="F11" i="2"/>
  <c r="E11" i="2"/>
  <c r="K10" i="2"/>
  <c r="I10" i="2"/>
  <c r="H10" i="2"/>
  <c r="G10" i="2"/>
  <c r="F10" i="2"/>
  <c r="E10" i="2"/>
  <c r="K8" i="2"/>
  <c r="I8" i="2"/>
  <c r="H8" i="2"/>
  <c r="G8" i="2"/>
  <c r="F8" i="2"/>
  <c r="E8" i="2"/>
  <c r="K5" i="2"/>
  <c r="I5" i="2"/>
  <c r="H5" i="2"/>
  <c r="G5" i="2"/>
  <c r="F5" i="2"/>
  <c r="E5" i="2"/>
  <c r="G14" i="4" l="1"/>
  <c r="H14" i="4"/>
</calcChain>
</file>

<file path=xl/sharedStrings.xml><?xml version="1.0" encoding="utf-8"?>
<sst xmlns="http://schemas.openxmlformats.org/spreadsheetml/2006/main" count="193" uniqueCount="74">
  <si>
    <t>Unidade</t>
  </si>
  <si>
    <t>Fluxo</t>
  </si>
  <si>
    <t>Entradas</t>
  </si>
  <si>
    <t>Saídas</t>
  </si>
  <si>
    <t>Saldo</t>
  </si>
  <si>
    <r>
      <t xml:space="preserve">Valor
</t>
    </r>
    <r>
      <rPr>
        <sz val="10"/>
        <color indexed="19"/>
        <rFont val="Arial"/>
        <family val="2"/>
      </rPr>
      <t>(1000 EUR)</t>
    </r>
  </si>
  <si>
    <t>EUR/Kg</t>
  </si>
  <si>
    <t>Preço Médio de Exportação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</si>
  <si>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</si>
  <si>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</si>
  <si>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</si>
  <si>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</si>
  <si>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Reino Unido</t>
  </si>
  <si>
    <t>França</t>
  </si>
  <si>
    <t>Luxemburgo</t>
  </si>
  <si>
    <t>Rubrica</t>
  </si>
  <si>
    <t>ha</t>
  </si>
  <si>
    <t>2010</t>
  </si>
  <si>
    <t>Produto</t>
  </si>
  <si>
    <t>Preço Médio de Importação</t>
  </si>
  <si>
    <t>Alemanha</t>
  </si>
  <si>
    <t>Cabo Verde</t>
  </si>
  <si>
    <t>Países Baixos</t>
  </si>
  <si>
    <t>Bélgica</t>
  </si>
  <si>
    <t>TOTAL</t>
  </si>
  <si>
    <t>Produção</t>
  </si>
  <si>
    <t>Importação</t>
  </si>
  <si>
    <t>Exportação</t>
  </si>
  <si>
    <t>2011</t>
  </si>
  <si>
    <t>Batata - Área e Produção</t>
  </si>
  <si>
    <t>Batata - Indicadores de análise do Comércio Internacional</t>
  </si>
  <si>
    <t>* dados provisórios</t>
  </si>
  <si>
    <r>
      <t xml:space="preserve">Batata
</t>
    </r>
    <r>
      <rPr>
        <sz val="9"/>
        <color indexed="19"/>
        <rFont val="Arial"/>
        <family val="2"/>
      </rPr>
      <t xml:space="preserve"> a)</t>
    </r>
  </si>
  <si>
    <t>a) exclui-se a batata para semente e a destinada à fabricação de fécula</t>
  </si>
  <si>
    <r>
      <t xml:space="preserve">Quantidade
</t>
    </r>
    <r>
      <rPr>
        <sz val="10"/>
        <color indexed="19"/>
        <rFont val="Arial"/>
        <family val="2"/>
      </rPr>
      <t>(tonelada)</t>
    </r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</si>
  <si>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</si>
  <si>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</si>
  <si>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>Dinamarca</t>
  </si>
  <si>
    <t>Outros países</t>
  </si>
  <si>
    <t>Batata de semente</t>
  </si>
  <si>
    <t>Batata destinada à fabricação de fécula</t>
  </si>
  <si>
    <t>Outra Batata</t>
  </si>
  <si>
    <t>Batata temporã, de 1 de janeiro a 30 de junho</t>
  </si>
  <si>
    <t>UE</t>
  </si>
  <si>
    <t>2014</t>
  </si>
  <si>
    <t>Área de regadio</t>
  </si>
  <si>
    <t>Área de sequeiro</t>
  </si>
  <si>
    <t>Área total</t>
  </si>
  <si>
    <t>Produção de regadio</t>
  </si>
  <si>
    <t>Produção de sequeiro</t>
  </si>
  <si>
    <t>Produção total</t>
  </si>
  <si>
    <t xml:space="preserve">Batata fresca - Comércio Internacional </t>
  </si>
  <si>
    <r>
      <t>Total da Batata</t>
    </r>
    <r>
      <rPr>
        <sz val="10"/>
        <color indexed="19"/>
        <rFont val="Arial"/>
        <family val="2"/>
      </rPr>
      <t xml:space="preserve">
a)</t>
    </r>
  </si>
  <si>
    <t>Batata fresca - Destinos das Saídas - UE e Países Terceiros (PT)</t>
  </si>
  <si>
    <r>
      <t>Batata</t>
    </r>
    <r>
      <rPr>
        <b/>
        <vertAlign val="superscript"/>
        <sz val="10"/>
        <color indexed="56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fresca </t>
    </r>
    <r>
      <rPr>
        <b/>
        <vertAlign val="superscript"/>
        <sz val="11"/>
        <color indexed="56"/>
        <rFont val="Arial"/>
        <family val="2"/>
      </rPr>
      <t>a)</t>
    </r>
    <r>
      <rPr>
        <b/>
        <sz val="11"/>
        <color indexed="56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- Principais destinos das Saídas </t>
    </r>
  </si>
  <si>
    <r>
      <t>Batata</t>
    </r>
    <r>
      <rPr>
        <b/>
        <vertAlign val="superscript"/>
        <sz val="10"/>
        <color indexed="56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fresca </t>
    </r>
    <r>
      <rPr>
        <b/>
        <vertAlign val="superscript"/>
        <sz val="11"/>
        <color indexed="56"/>
        <rFont val="Arial"/>
        <family val="2"/>
      </rPr>
      <t>a)</t>
    </r>
    <r>
      <rPr>
        <b/>
        <sz val="11"/>
        <color indexed="56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- Principais origens das Entradas </t>
    </r>
  </si>
  <si>
    <t>Checa, República</t>
  </si>
  <si>
    <t>2015</t>
  </si>
  <si>
    <t>2016</t>
  </si>
  <si>
    <t>Angola</t>
  </si>
  <si>
    <t>Egipto</t>
  </si>
  <si>
    <t>Turquia</t>
  </si>
  <si>
    <t>2018*</t>
  </si>
  <si>
    <r>
      <t>2017</t>
    </r>
    <r>
      <rPr>
        <b/>
        <sz val="9"/>
        <color indexed="56"/>
        <rFont val="Arial"/>
        <family val="2"/>
      </rPr>
      <t xml:space="preserve"> </t>
    </r>
  </si>
  <si>
    <r>
      <t>2018</t>
    </r>
    <r>
      <rPr>
        <b/>
        <sz val="9"/>
        <color indexed="56"/>
        <rFont val="Arial"/>
        <family val="2"/>
      </rPr>
      <t xml:space="preserve"> </t>
    </r>
    <r>
      <rPr>
        <sz val="9"/>
        <color indexed="56"/>
        <rFont val="Arial"/>
        <family val="2"/>
      </rPr>
      <t>(dados provisórios)</t>
    </r>
  </si>
  <si>
    <t>2017</t>
  </si>
  <si>
    <t>Preparação e Conservação de Batatas - Produção</t>
  </si>
  <si>
    <t>Prep./Conserv. Batatas</t>
  </si>
  <si>
    <t>n.d.</t>
  </si>
  <si>
    <t>Guiné-Bissau</t>
  </si>
  <si>
    <t>São Tomé e Príncipe</t>
  </si>
  <si>
    <t>Batata - Produção Certificada IGP</t>
  </si>
  <si>
    <t>Produção total de Batata</t>
  </si>
  <si>
    <t>Produção Certificada de Batata IGP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</si>
</sst>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  <family val="2"/>
    </font>
    <font>
      <b/>
      <sz val="9"/>
      <color indexed="19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b/>
      <sz val="9"/>
      <color indexed="56"/>
      <name val="Arial"/>
      <family val="2"/>
    </font>
    <font>
      <b/>
      <sz val="9"/>
      <color indexed="60"/>
      <name val="Arial"/>
      <family val="2"/>
    </font>
    <font>
      <sz val="9"/>
      <color indexed="1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56"/>
      <name val="Arial"/>
      <family val="2"/>
    </font>
    <font>
      <b/>
      <vertAlign val="superscript"/>
      <sz val="10"/>
      <color indexed="56"/>
      <name val="Arial"/>
      <family val="2"/>
    </font>
    <font>
      <b/>
      <sz val="11"/>
      <color indexed="56"/>
      <name val="Arial"/>
      <family val="2"/>
    </font>
    <font>
      <b/>
      <vertAlign val="superscript"/>
      <sz val="11"/>
      <color indexed="56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hair">
        <color theme="9" tint="0.39994506668294322"/>
      </bottom>
      <diagonal/>
    </border>
    <border>
      <left/>
      <right/>
      <top style="hair">
        <color indexed="47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indexed="47"/>
      </bottom>
      <diagonal/>
    </border>
    <border>
      <left/>
      <right/>
      <top style="thin">
        <color theme="9" tint="0.39994506668294322"/>
      </top>
      <bottom style="hair">
        <color indexed="47"/>
      </bottom>
      <diagonal/>
    </border>
    <border>
      <left/>
      <right/>
      <top style="thin">
        <color theme="9" tint="0.39994506668294322"/>
      </top>
      <bottom/>
      <diagonal/>
    </border>
    <border>
      <left/>
      <right/>
      <top/>
      <bottom style="hair">
        <color theme="9" tint="0.39991454817346722"/>
      </bottom>
      <diagonal/>
    </border>
    <border>
      <left/>
      <right/>
      <top style="thin">
        <color indexed="47"/>
      </top>
      <bottom style="hair">
        <color theme="9" tint="0.39991454817346722"/>
      </bottom>
      <diagonal/>
    </border>
    <border>
      <left/>
      <right/>
      <top style="thin">
        <color indexed="47"/>
      </top>
      <bottom style="thin">
        <color theme="9" tint="0.39991454817346722"/>
      </bottom>
      <diagonal/>
    </border>
    <border>
      <left/>
      <right/>
      <top/>
      <bottom style="thin">
        <color theme="9" tint="0.39991454817346722"/>
      </bottom>
      <diagonal/>
    </border>
  </borders>
  <cellStyleXfs count="7">
    <xf numFmtId="0" fontId="0" fillId="0" borderId="0"/>
    <xf numFmtId="0" fontId="2" fillId="0" borderId="0" applyNumberFormat="0" applyFill="0" applyProtection="0">
      <alignment vertical="center"/>
    </xf>
    <xf numFmtId="0" fontId="3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4" fillId="2" borderId="0" applyNumberFormat="0" applyProtection="0">
      <alignment horizontal="center" vertical="center"/>
    </xf>
    <xf numFmtId="2" fontId="15" fillId="0" borderId="1" applyFill="0" applyProtection="0">
      <alignment vertical="center"/>
    </xf>
    <xf numFmtId="0" fontId="1" fillId="0" borderId="0" applyNumberFormat="0" applyFill="0" applyProtection="0">
      <alignment vertical="center" wrapText="1"/>
    </xf>
  </cellStyleXfs>
  <cellXfs count="98">
    <xf numFmtId="0" fontId="0" fillId="0" borderId="0" xfId="0"/>
    <xf numFmtId="0" fontId="4" fillId="2" borderId="0" xfId="4" applyNumberFormat="1" applyFont="1" applyProtection="1">
      <alignment horizontal="center" vertical="center"/>
    </xf>
    <xf numFmtId="0" fontId="0" fillId="0" borderId="0" xfId="0" applyAlignment="1">
      <alignment vertical="center"/>
    </xf>
    <xf numFmtId="0" fontId="4" fillId="2" borderId="0" xfId="4" applyNumberFormat="1" applyFont="1" applyBorder="1" applyProtection="1">
      <alignment horizontal="center" vertical="center"/>
    </xf>
    <xf numFmtId="0" fontId="4" fillId="2" borderId="0" xfId="4" applyNumberFormat="1" applyFont="1" applyBorder="1" applyAlignment="1" applyProtection="1">
      <alignment vertical="center"/>
    </xf>
    <xf numFmtId="0" fontId="4" fillId="2" borderId="0" xfId="4" applyNumberFormat="1" applyFont="1" applyBorder="1" applyAlignment="1" applyProtection="1">
      <alignment horizontal="right" vertical="center"/>
    </xf>
    <xf numFmtId="0" fontId="2" fillId="0" borderId="0" xfId="1" applyNumberFormat="1" applyFont="1" applyFill="1" applyProtection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2" fillId="0" borderId="0" xfId="1" applyNumberFormat="1" applyFont="1" applyFill="1" applyAlignment="1" applyProtection="1">
      <alignment horizontal="center" vertical="center"/>
    </xf>
    <xf numFmtId="0" fontId="2" fillId="3" borderId="0" xfId="1" applyNumberFormat="1" applyFont="1" applyFill="1" applyAlignment="1" applyProtection="1">
      <alignment horizontal="center" vertical="center"/>
    </xf>
    <xf numFmtId="3" fontId="0" fillId="3" borderId="0" xfId="0" applyNumberFormat="1" applyFill="1" applyBorder="1" applyAlignment="1">
      <alignment vertical="center"/>
    </xf>
    <xf numFmtId="0" fontId="5" fillId="0" borderId="0" xfId="3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3" fontId="0" fillId="0" borderId="0" xfId="0" applyNumberFormat="1" applyAlignment="1">
      <alignment vertical="center"/>
    </xf>
    <xf numFmtId="0" fontId="10" fillId="2" borderId="0" xfId="4" applyNumberFormat="1" applyFont="1" applyBorder="1" applyAlignment="1" applyProtection="1">
      <alignment vertical="center"/>
    </xf>
    <xf numFmtId="3" fontId="0" fillId="0" borderId="0" xfId="0" applyNumberFormat="1"/>
    <xf numFmtId="0" fontId="0" fillId="0" borderId="0" xfId="0" applyFill="1" applyAlignment="1">
      <alignment vertical="center"/>
    </xf>
    <xf numFmtId="0" fontId="4" fillId="2" borderId="0" xfId="4" applyNumberFormat="1" applyAlignment="1" applyProtection="1">
      <alignment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8" fillId="0" borderId="0" xfId="0" quotePrefix="1" applyFont="1" applyAlignment="1">
      <alignment horizontal="left" vertical="center"/>
    </xf>
    <xf numFmtId="0" fontId="3" fillId="0" borderId="0" xfId="2" quotePrefix="1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0" fontId="4" fillId="2" borderId="0" xfId="4" quotePrefix="1" applyNumberFormat="1" applyFont="1" applyBorder="1" applyAlignment="1" applyProtection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10" fillId="2" borderId="0" xfId="4" applyNumberFormat="1" applyFont="1" applyBorder="1" applyProtection="1">
      <alignment horizontal="center" vertical="center"/>
    </xf>
    <xf numFmtId="0" fontId="2" fillId="3" borderId="4" xfId="0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164" fontId="0" fillId="4" borderId="5" xfId="0" applyNumberForma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2" borderId="0" xfId="4" applyNumberFormat="1" applyFont="1" applyBorder="1" applyAlignment="1" applyProtection="1">
      <alignment horizontal="right" vertical="center" wrapText="1"/>
    </xf>
    <xf numFmtId="0" fontId="6" fillId="3" borderId="5" xfId="0" applyNumberFormat="1" applyFont="1" applyFill="1" applyBorder="1" applyAlignment="1" applyProtection="1">
      <alignment vertical="center"/>
    </xf>
    <xf numFmtId="3" fontId="5" fillId="0" borderId="0" xfId="3" applyNumberFormat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3" fillId="0" borderId="0" xfId="2" applyNumberFormat="1" applyFont="1" applyFill="1" applyBorder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" fillId="3" borderId="0" xfId="0" applyNumberFormat="1" applyFont="1" applyFill="1" applyAlignment="1" applyProtection="1">
      <alignment vertical="center"/>
    </xf>
    <xf numFmtId="3" fontId="0" fillId="0" borderId="3" xfId="0" applyNumberForma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2" fillId="0" borderId="0" xfId="1" applyNumberFormat="1" applyFont="1" applyFill="1" applyBorder="1" applyProtection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/>
    <xf numFmtId="0" fontId="2" fillId="0" borderId="11" xfId="1" applyNumberFormat="1" applyFont="1" applyFill="1" applyBorder="1" applyProtection="1">
      <alignment vertical="center"/>
    </xf>
    <xf numFmtId="3" fontId="0" fillId="0" borderId="11" xfId="0" applyNumberForma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6" fillId="5" borderId="0" xfId="0" applyFont="1" applyFill="1" applyBorder="1" applyAlignment="1">
      <alignment horizontal="left" vertical="center" wrapText="1"/>
    </xf>
    <xf numFmtId="0" fontId="2" fillId="5" borderId="0" xfId="1" applyNumberFormat="1" applyFont="1" applyFill="1" applyBorder="1" applyAlignment="1" applyProtection="1">
      <alignment vertical="center"/>
    </xf>
    <xf numFmtId="3" fontId="0" fillId="5" borderId="0" xfId="0" applyNumberFormat="1" applyFill="1" applyBorder="1" applyAlignment="1">
      <alignment vertical="center"/>
    </xf>
    <xf numFmtId="0" fontId="6" fillId="5" borderId="7" xfId="0" applyFont="1" applyFill="1" applyBorder="1" applyAlignment="1">
      <alignment horizontal="left" vertical="center" wrapText="1"/>
    </xf>
    <xf numFmtId="0" fontId="2" fillId="5" borderId="3" xfId="1" applyNumberFormat="1" applyFont="1" applyFill="1" applyBorder="1" applyAlignment="1" applyProtection="1">
      <alignment vertical="center"/>
    </xf>
    <xf numFmtId="3" fontId="0" fillId="5" borderId="3" xfId="0" applyNumberForma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 indent="1"/>
    </xf>
    <xf numFmtId="3" fontId="14" fillId="3" borderId="5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" fontId="0" fillId="0" borderId="0" xfId="0" applyNumberFormat="1"/>
    <xf numFmtId="0" fontId="6" fillId="5" borderId="0" xfId="0" quotePrefix="1" applyNumberFormat="1" applyFont="1" applyFill="1" applyAlignment="1" applyProtection="1">
      <alignment horizontal="left" vertical="center"/>
    </xf>
    <xf numFmtId="3" fontId="0" fillId="5" borderId="0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quotePrefix="1" applyNumberFormat="1" applyFont="1" applyFill="1" applyAlignment="1" applyProtection="1">
      <alignment horizontal="left" vertical="center"/>
    </xf>
    <xf numFmtId="0" fontId="1" fillId="6" borderId="0" xfId="0" quotePrefix="1" applyNumberFormat="1" applyFont="1" applyFill="1" applyAlignment="1" applyProtection="1">
      <alignment horizontal="left" vertical="center"/>
    </xf>
    <xf numFmtId="3" fontId="0" fillId="3" borderId="0" xfId="0" applyNumberFormat="1" applyFill="1" applyBorder="1" applyAlignment="1">
      <alignment horizontal="right" vertical="center"/>
    </xf>
  </cellXfs>
  <cellStyles count="7">
    <cellStyle name="Col_Titulo" xfId="6"/>
    <cellStyle name="Col_Unidade" xfId="1"/>
    <cellStyle name="H1" xfId="2"/>
    <cellStyle name="Lien hypertexte" xfId="3" builtinId="8"/>
    <cellStyle name="Linha1" xfId="4"/>
    <cellStyle name="Normal" xfId="0" builtinId="0"/>
    <cellStyle name="ULTIMA_Linha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EAEAEA"/>
      <color rgb="FFDDDDDD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8"/>
  <sheetViews>
    <sheetView showGridLines="0" topLeftCell="A7" zoomScaleNormal="100" workbookViewId="0">
      <selection activeCell="U24" sqref="U24"/>
    </sheetView>
  </sheetViews>
  <sheetFormatPr baseColWidth="10" defaultColWidth="9.140625" defaultRowHeight="12.75" x14ac:dyDescent="0.2"/>
  <cols>
    <col min="1" max="1" width="2.28515625" style="2" customWidth="1"/>
    <col min="2" max="3" width="20.7109375" style="2" customWidth="1"/>
    <col min="4" max="4" width="10.7109375" style="2" customWidth="1"/>
    <col min="5" max="18" width="12.7109375" style="2" customWidth="1"/>
    <col min="19" max="16384" width="9.140625" style="2"/>
  </cols>
  <sheetData>
    <row r="1" spans="2:24" ht="29.85" customHeight="1" x14ac:dyDescent="0.2">
      <c r="B1" s="33" t="s">
        <v>51</v>
      </c>
    </row>
    <row r="2" spans="2:24" ht="21" customHeight="1" x14ac:dyDescent="0.2">
      <c r="B2" s="3" t="s">
        <v>18</v>
      </c>
      <c r="C2" s="3" t="s">
        <v>0</v>
      </c>
      <c r="D2" s="34" t="s">
        <v>1</v>
      </c>
      <c r="E2" s="4">
        <v>2005</v>
      </c>
      <c r="F2" s="4">
        <v>2006</v>
      </c>
      <c r="G2" s="4">
        <v>2007</v>
      </c>
      <c r="H2" s="4">
        <v>2008</v>
      </c>
      <c r="I2" s="4">
        <v>2009</v>
      </c>
      <c r="J2" s="5">
        <v>2010</v>
      </c>
      <c r="K2" s="5">
        <v>2011</v>
      </c>
      <c r="L2" s="5">
        <v>2012</v>
      </c>
      <c r="M2" s="5">
        <v>2013</v>
      </c>
      <c r="N2" s="5">
        <v>2014</v>
      </c>
      <c r="O2" s="5">
        <v>2015</v>
      </c>
      <c r="P2" s="5">
        <v>2016</v>
      </c>
      <c r="Q2" s="5">
        <v>2017</v>
      </c>
      <c r="R2" s="5" t="s">
        <v>62</v>
      </c>
    </row>
    <row r="3" spans="2:24" ht="15.95" customHeight="1" x14ac:dyDescent="0.2">
      <c r="B3" s="87" t="s">
        <v>39</v>
      </c>
      <c r="C3" s="90" t="s">
        <v>34</v>
      </c>
      <c r="D3" s="58" t="s">
        <v>2</v>
      </c>
      <c r="E3" s="8">
        <v>46945.595000000001</v>
      </c>
      <c r="F3" s="8">
        <v>52522.601000000002</v>
      </c>
      <c r="G3" s="8">
        <v>57594.864000000001</v>
      </c>
      <c r="H3" s="8">
        <v>48415.845999999998</v>
      </c>
      <c r="I3" s="8">
        <v>44785.36</v>
      </c>
      <c r="J3" s="8">
        <v>37737.186999999998</v>
      </c>
      <c r="K3" s="8">
        <v>48566.623</v>
      </c>
      <c r="L3" s="8">
        <v>47532.677000000003</v>
      </c>
      <c r="M3" s="8">
        <v>52440.106</v>
      </c>
      <c r="N3" s="8">
        <v>43696.300999999999</v>
      </c>
      <c r="O3" s="8">
        <v>42754.625</v>
      </c>
      <c r="P3" s="8">
        <v>43080.101999999999</v>
      </c>
      <c r="Q3" s="8">
        <v>40157.188999999998</v>
      </c>
      <c r="R3" s="8">
        <v>42836.902999999998</v>
      </c>
    </row>
    <row r="4" spans="2:24" ht="15.95" customHeight="1" x14ac:dyDescent="0.2">
      <c r="B4" s="87"/>
      <c r="C4" s="90"/>
      <c r="D4" s="9" t="s">
        <v>3</v>
      </c>
      <c r="E4" s="8">
        <v>3139.1909999999998</v>
      </c>
      <c r="F4" s="8">
        <v>4703.8419999999996</v>
      </c>
      <c r="G4" s="8">
        <v>5765.9359999999997</v>
      </c>
      <c r="H4" s="8">
        <v>5909.0709999999999</v>
      </c>
      <c r="I4" s="8">
        <v>7382.5990000000002</v>
      </c>
      <c r="J4" s="8">
        <v>5219.4380000000001</v>
      </c>
      <c r="K4" s="8">
        <v>6895.2749999999996</v>
      </c>
      <c r="L4" s="8">
        <v>6355.9089999999997</v>
      </c>
      <c r="M4" s="8">
        <v>6551.2809999999999</v>
      </c>
      <c r="N4" s="8">
        <v>5508.5230000000001</v>
      </c>
      <c r="O4" s="8">
        <v>4906.7629999999999</v>
      </c>
      <c r="P4" s="8">
        <v>6758.4229999999998</v>
      </c>
      <c r="Q4" s="8">
        <v>5182.3779999999997</v>
      </c>
      <c r="R4" s="8">
        <v>5300.7139999999999</v>
      </c>
    </row>
    <row r="5" spans="2:24" ht="15.95" customHeight="1" x14ac:dyDescent="0.2">
      <c r="B5" s="87"/>
      <c r="C5" s="90"/>
      <c r="D5" s="11" t="s">
        <v>4</v>
      </c>
      <c r="E5" s="12">
        <f t="shared" ref="E5:K5" si="0">E4-E3</f>
        <v>-43806.404000000002</v>
      </c>
      <c r="F5" s="12">
        <f t="shared" si="0"/>
        <v>-47818.759000000005</v>
      </c>
      <c r="G5" s="12">
        <f t="shared" si="0"/>
        <v>-51828.928</v>
      </c>
      <c r="H5" s="12">
        <f t="shared" si="0"/>
        <v>-42506.774999999994</v>
      </c>
      <c r="I5" s="12">
        <f t="shared" si="0"/>
        <v>-37402.760999999999</v>
      </c>
      <c r="J5" s="12">
        <f>J4-J3</f>
        <v>-32517.748999999996</v>
      </c>
      <c r="K5" s="12">
        <f t="shared" si="0"/>
        <v>-41671.347999999998</v>
      </c>
      <c r="L5" s="12">
        <f t="shared" ref="L5:M5" si="1">L4-L3</f>
        <v>-41176.768000000004</v>
      </c>
      <c r="M5" s="12">
        <f t="shared" si="1"/>
        <v>-45888.824999999997</v>
      </c>
      <c r="N5" s="12">
        <f t="shared" ref="N5:O5" si="2">N4-N3</f>
        <v>-38187.777999999998</v>
      </c>
      <c r="O5" s="12">
        <f t="shared" si="2"/>
        <v>-37847.862000000001</v>
      </c>
      <c r="P5" s="12">
        <f t="shared" ref="P5:Q5" si="3">P4-P3</f>
        <v>-36321.678999999996</v>
      </c>
      <c r="Q5" s="12">
        <f t="shared" si="3"/>
        <v>-34974.811000000002</v>
      </c>
      <c r="R5" s="12">
        <f t="shared" ref="R5" si="4">R4-R3</f>
        <v>-37536.188999999998</v>
      </c>
    </row>
    <row r="6" spans="2:24" ht="15.95" customHeight="1" x14ac:dyDescent="0.2">
      <c r="B6" s="87"/>
      <c r="C6" s="90" t="s">
        <v>5</v>
      </c>
      <c r="D6" s="58" t="s">
        <v>2</v>
      </c>
      <c r="E6" s="8">
        <v>15013.269</v>
      </c>
      <c r="F6" s="8">
        <v>20801.788</v>
      </c>
      <c r="G6" s="8">
        <v>28535.241999999998</v>
      </c>
      <c r="H6" s="8">
        <v>23069.275000000001</v>
      </c>
      <c r="I6" s="8">
        <v>19272.276999999998</v>
      </c>
      <c r="J6" s="8">
        <v>17303.058000000001</v>
      </c>
      <c r="K6" s="8">
        <v>24135.582999999999</v>
      </c>
      <c r="L6" s="8">
        <v>22301.938999999998</v>
      </c>
      <c r="M6" s="8">
        <v>25908.526999999998</v>
      </c>
      <c r="N6" s="8">
        <v>21367.292000000001</v>
      </c>
      <c r="O6" s="8">
        <v>19555.728999999999</v>
      </c>
      <c r="P6" s="8">
        <v>21270.678</v>
      </c>
      <c r="Q6" s="8">
        <v>20482.059000000001</v>
      </c>
      <c r="R6" s="8">
        <v>22026.986000000001</v>
      </c>
    </row>
    <row r="7" spans="2:24" ht="15.95" customHeight="1" x14ac:dyDescent="0.2">
      <c r="B7" s="87"/>
      <c r="C7" s="90"/>
      <c r="D7" s="9" t="s">
        <v>3</v>
      </c>
      <c r="E7" s="8">
        <v>1209.2329999999999</v>
      </c>
      <c r="F7" s="8">
        <v>2194.3969999999999</v>
      </c>
      <c r="G7" s="8">
        <v>3467.2979999999998</v>
      </c>
      <c r="H7" s="8">
        <v>3395.3560000000002</v>
      </c>
      <c r="I7" s="8">
        <v>3657.6880000000001</v>
      </c>
      <c r="J7" s="8">
        <v>2810.7649999999999</v>
      </c>
      <c r="K7" s="8">
        <v>4162.9250000000002</v>
      </c>
      <c r="L7" s="8">
        <v>3653.1579999999999</v>
      </c>
      <c r="M7" s="8">
        <v>4485.0789999999997</v>
      </c>
      <c r="N7" s="8">
        <v>3697.087</v>
      </c>
      <c r="O7" s="8">
        <v>3202.5129999999999</v>
      </c>
      <c r="P7" s="8">
        <v>4228.2960000000003</v>
      </c>
      <c r="Q7" s="8">
        <v>3660.9459999999999</v>
      </c>
      <c r="R7" s="8">
        <v>3606.125</v>
      </c>
    </row>
    <row r="8" spans="2:24" ht="15.95" customHeight="1" x14ac:dyDescent="0.2">
      <c r="B8" s="92"/>
      <c r="C8" s="93"/>
      <c r="D8" s="63" t="s">
        <v>4</v>
      </c>
      <c r="E8" s="64">
        <f t="shared" ref="E8:K8" si="5">E7-E6</f>
        <v>-13804.036</v>
      </c>
      <c r="F8" s="64">
        <f t="shared" si="5"/>
        <v>-18607.391</v>
      </c>
      <c r="G8" s="64">
        <f t="shared" si="5"/>
        <v>-25067.944</v>
      </c>
      <c r="H8" s="64">
        <f t="shared" si="5"/>
        <v>-19673.919000000002</v>
      </c>
      <c r="I8" s="64">
        <f t="shared" si="5"/>
        <v>-15614.588999999998</v>
      </c>
      <c r="J8" s="64">
        <f>J7-J6</f>
        <v>-14492.293000000001</v>
      </c>
      <c r="K8" s="64">
        <f t="shared" si="5"/>
        <v>-19972.657999999999</v>
      </c>
      <c r="L8" s="64">
        <f t="shared" ref="L8:M8" si="6">L7-L6</f>
        <v>-18648.780999999999</v>
      </c>
      <c r="M8" s="64">
        <f t="shared" si="6"/>
        <v>-21423.447999999997</v>
      </c>
      <c r="N8" s="64">
        <f t="shared" ref="N8:O8" si="7">N7-N6</f>
        <v>-17670.205000000002</v>
      </c>
      <c r="O8" s="64">
        <f t="shared" si="7"/>
        <v>-16353.216</v>
      </c>
      <c r="P8" s="64">
        <f t="shared" ref="P8:Q8" si="8">P7-P6</f>
        <v>-17042.381999999998</v>
      </c>
      <c r="Q8" s="64">
        <f t="shared" si="8"/>
        <v>-16821.113000000001</v>
      </c>
      <c r="R8" s="64">
        <f t="shared" ref="R8" si="9">R7-R6</f>
        <v>-18420.861000000001</v>
      </c>
    </row>
    <row r="9" spans="2:24" ht="8.1" customHeight="1" x14ac:dyDescent="0.2">
      <c r="B9" s="29"/>
      <c r="I9" s="13"/>
    </row>
    <row r="10" spans="2:24" ht="15" customHeight="1" x14ac:dyDescent="0.2">
      <c r="B10" s="37" t="s">
        <v>19</v>
      </c>
      <c r="C10" s="10"/>
      <c r="D10" s="38" t="s">
        <v>6</v>
      </c>
      <c r="E10" s="39">
        <f t="shared" ref="E10:K10" si="10">E6/E3</f>
        <v>0.31980144249955722</v>
      </c>
      <c r="F10" s="39">
        <f t="shared" si="10"/>
        <v>0.39605403395768612</v>
      </c>
      <c r="G10" s="39">
        <f t="shared" si="10"/>
        <v>0.49544768436296677</v>
      </c>
      <c r="H10" s="39">
        <f t="shared" si="10"/>
        <v>0.47648191461944095</v>
      </c>
      <c r="I10" s="39">
        <f t="shared" si="10"/>
        <v>0.43032537865052323</v>
      </c>
      <c r="J10" s="39">
        <f>J6/J3</f>
        <v>0.45851478012921315</v>
      </c>
      <c r="K10" s="39">
        <f t="shared" si="10"/>
        <v>0.4969582299349905</v>
      </c>
      <c r="L10" s="39">
        <f t="shared" ref="L10:M10" si="11">L6/L3</f>
        <v>0.46919173098540184</v>
      </c>
      <c r="M10" s="39">
        <f t="shared" si="11"/>
        <v>0.49405939415911931</v>
      </c>
      <c r="N10" s="39">
        <f t="shared" ref="N10:O10" si="12">N6/N3</f>
        <v>0.48899544151345903</v>
      </c>
      <c r="O10" s="39">
        <f t="shared" si="12"/>
        <v>0.45739446901943354</v>
      </c>
      <c r="P10" s="39">
        <f t="shared" ref="P10:Q10" si="13">P6/P3</f>
        <v>0.49374715965157184</v>
      </c>
      <c r="Q10" s="39">
        <f t="shared" si="13"/>
        <v>0.51004713004189617</v>
      </c>
      <c r="R10" s="39">
        <f t="shared" ref="R10" si="14">R6/R3</f>
        <v>0.51420584723410101</v>
      </c>
    </row>
    <row r="11" spans="2:24" ht="15" customHeight="1" x14ac:dyDescent="0.2">
      <c r="B11" s="40" t="s">
        <v>7</v>
      </c>
      <c r="C11" s="41"/>
      <c r="D11" s="42" t="s">
        <v>6</v>
      </c>
      <c r="E11" s="43">
        <f t="shared" ref="E11:K11" si="15">E7/E4</f>
        <v>0.38520529652384961</v>
      </c>
      <c r="F11" s="43">
        <f t="shared" si="15"/>
        <v>0.46651163028009873</v>
      </c>
      <c r="G11" s="43">
        <f t="shared" si="15"/>
        <v>0.60134174226005976</v>
      </c>
      <c r="H11" s="43">
        <f t="shared" si="15"/>
        <v>0.57460064365447638</v>
      </c>
      <c r="I11" s="43">
        <f t="shared" si="15"/>
        <v>0.49544719955668731</v>
      </c>
      <c r="J11" s="43">
        <f>J7/J4</f>
        <v>0.53851870642011646</v>
      </c>
      <c r="K11" s="43">
        <f t="shared" si="15"/>
        <v>0.60373589160693375</v>
      </c>
      <c r="L11" s="43">
        <f t="shared" ref="L11:M11" si="16">L7/L4</f>
        <v>0.57476562361103656</v>
      </c>
      <c r="M11" s="43">
        <f t="shared" si="16"/>
        <v>0.68461099439941586</v>
      </c>
      <c r="N11" s="43">
        <f t="shared" ref="N11:O11" si="17">N7/N4</f>
        <v>0.67115758616238874</v>
      </c>
      <c r="O11" s="43">
        <f t="shared" si="17"/>
        <v>0.65267325933614484</v>
      </c>
      <c r="P11" s="43">
        <f t="shared" ref="P11:Q11" si="18">P7/P4</f>
        <v>0.62563352427038088</v>
      </c>
      <c r="Q11" s="43">
        <f t="shared" si="18"/>
        <v>0.70642203251094382</v>
      </c>
      <c r="R11" s="43">
        <f t="shared" ref="R11" si="19">R7/R4</f>
        <v>0.68030929418187813</v>
      </c>
    </row>
    <row r="12" spans="2:24" ht="15.95" customHeight="1" x14ac:dyDescent="0.2">
      <c r="B12" s="59"/>
      <c r="C12" s="59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/>
      <c r="T12"/>
      <c r="U12"/>
      <c r="V12"/>
      <c r="W12"/>
    </row>
    <row r="13" spans="2:24" ht="15.95" customHeight="1" x14ac:dyDescent="0.2">
      <c r="B13" s="86" t="s">
        <v>40</v>
      </c>
      <c r="C13" s="89" t="s">
        <v>34</v>
      </c>
      <c r="D13" s="61" t="s">
        <v>2</v>
      </c>
      <c r="E13" s="62">
        <v>3693.3139999999999</v>
      </c>
      <c r="F13" s="62">
        <v>9646.2459999999992</v>
      </c>
      <c r="G13" s="62">
        <v>9011.2870000000003</v>
      </c>
      <c r="H13" s="62">
        <v>17194.473999999998</v>
      </c>
      <c r="I13" s="62">
        <v>28617.714</v>
      </c>
      <c r="J13" s="62">
        <v>24460.080000000002</v>
      </c>
      <c r="K13" s="62">
        <v>25336.525000000001</v>
      </c>
      <c r="L13" s="62">
        <v>23406.701000000001</v>
      </c>
      <c r="M13" s="62">
        <v>15502.245000000001</v>
      </c>
      <c r="N13" s="62">
        <v>10966.001</v>
      </c>
      <c r="O13" s="62">
        <v>13084.754000000001</v>
      </c>
      <c r="P13" s="62">
        <v>18476.241999999998</v>
      </c>
      <c r="Q13" s="62">
        <v>10701.13</v>
      </c>
      <c r="R13" s="62">
        <v>28050.819</v>
      </c>
      <c r="S13"/>
      <c r="T13"/>
      <c r="U13"/>
      <c r="V13"/>
      <c r="W13" s="83"/>
      <c r="X13" s="83"/>
    </row>
    <row r="14" spans="2:24" ht="15.95" customHeight="1" x14ac:dyDescent="0.2">
      <c r="B14" s="87"/>
      <c r="C14" s="90"/>
      <c r="D14" s="9" t="s">
        <v>3</v>
      </c>
      <c r="E14" s="65">
        <v>0</v>
      </c>
      <c r="F14" s="8">
        <v>502.88799999999998</v>
      </c>
      <c r="G14" s="8">
        <v>3471.2739999999999</v>
      </c>
      <c r="H14" s="8">
        <v>938.34799999999996</v>
      </c>
      <c r="I14" s="8">
        <v>1396.0250000000001</v>
      </c>
      <c r="J14" s="8">
        <v>541.84500000000003</v>
      </c>
      <c r="K14" s="8">
        <v>11.286</v>
      </c>
      <c r="L14" s="8">
        <v>2172.7109999999998</v>
      </c>
      <c r="M14" s="65">
        <v>1.7000000000000001E-2</v>
      </c>
      <c r="N14" s="8">
        <v>979.12199999999996</v>
      </c>
      <c r="O14" s="8">
        <v>6624.9660000000003</v>
      </c>
      <c r="P14" s="8">
        <v>1045.8309999999999</v>
      </c>
      <c r="Q14" s="8">
        <v>4991.4309999999996</v>
      </c>
      <c r="R14" s="8">
        <v>213.85499999999999</v>
      </c>
      <c r="S14"/>
      <c r="T14"/>
      <c r="U14"/>
      <c r="V14"/>
      <c r="W14" s="83"/>
      <c r="X14" s="83"/>
    </row>
    <row r="15" spans="2:24" ht="15.95" customHeight="1" x14ac:dyDescent="0.2">
      <c r="B15" s="87"/>
      <c r="C15" s="90"/>
      <c r="D15" s="11" t="s">
        <v>4</v>
      </c>
      <c r="E15" s="12">
        <f t="shared" ref="E15:I15" si="20">E14-E13</f>
        <v>-3693.3139999999999</v>
      </c>
      <c r="F15" s="12">
        <f t="shared" si="20"/>
        <v>-9143.3579999999984</v>
      </c>
      <c r="G15" s="12">
        <f t="shared" si="20"/>
        <v>-5540.0130000000008</v>
      </c>
      <c r="H15" s="12">
        <f t="shared" si="20"/>
        <v>-16256.125999999998</v>
      </c>
      <c r="I15" s="12">
        <f t="shared" si="20"/>
        <v>-27221.688999999998</v>
      </c>
      <c r="J15" s="12">
        <f>J14-J13</f>
        <v>-23918.235000000001</v>
      </c>
      <c r="K15" s="12">
        <f t="shared" ref="K15:N15" si="21">K14-K13</f>
        <v>-25325.239000000001</v>
      </c>
      <c r="L15" s="12">
        <f t="shared" si="21"/>
        <v>-21233.99</v>
      </c>
      <c r="M15" s="12">
        <f t="shared" si="21"/>
        <v>-15502.228000000001</v>
      </c>
      <c r="N15" s="12">
        <f t="shared" si="21"/>
        <v>-9986.8790000000008</v>
      </c>
      <c r="O15" s="12">
        <f t="shared" ref="O15:P15" si="22">O14-O13</f>
        <v>-6459.7880000000005</v>
      </c>
      <c r="P15" s="12">
        <f t="shared" si="22"/>
        <v>-17430.411</v>
      </c>
      <c r="Q15" s="12">
        <f t="shared" ref="Q15:R15" si="23">Q14-Q13</f>
        <v>-5709.6989999999996</v>
      </c>
      <c r="R15" s="12">
        <f t="shared" si="23"/>
        <v>-27836.964</v>
      </c>
      <c r="V15"/>
      <c r="W15" s="83"/>
      <c r="X15" s="83"/>
    </row>
    <row r="16" spans="2:24" ht="15.95" customHeight="1" x14ac:dyDescent="0.2">
      <c r="B16" s="87"/>
      <c r="C16" s="90" t="s">
        <v>5</v>
      </c>
      <c r="D16" s="58" t="s">
        <v>2</v>
      </c>
      <c r="E16" s="8">
        <v>472.43400000000003</v>
      </c>
      <c r="F16" s="8">
        <v>1800.1859999999999</v>
      </c>
      <c r="G16" s="8">
        <v>1926.624</v>
      </c>
      <c r="H16" s="8">
        <v>2436.5079999999998</v>
      </c>
      <c r="I16" s="8">
        <v>3611.942</v>
      </c>
      <c r="J16" s="8">
        <v>3702.1819999999998</v>
      </c>
      <c r="K16" s="8">
        <v>4772.2709999999997</v>
      </c>
      <c r="L16" s="8">
        <v>2948.7339999999999</v>
      </c>
      <c r="M16" s="8">
        <v>3672.1350000000002</v>
      </c>
      <c r="N16" s="8">
        <v>1357.979</v>
      </c>
      <c r="O16" s="8">
        <v>2002.848</v>
      </c>
      <c r="P16" s="8">
        <v>4312.8680000000004</v>
      </c>
      <c r="Q16" s="8">
        <v>2589.6590000000001</v>
      </c>
      <c r="R16" s="8">
        <v>7271.66</v>
      </c>
      <c r="V16"/>
      <c r="W16" s="83"/>
      <c r="X16" s="83"/>
    </row>
    <row r="17" spans="2:24" ht="15.95" customHeight="1" x14ac:dyDescent="0.2">
      <c r="B17" s="87"/>
      <c r="C17" s="90"/>
      <c r="D17" s="9" t="s">
        <v>3</v>
      </c>
      <c r="E17" s="65">
        <v>1.2E-2</v>
      </c>
      <c r="F17" s="8">
        <v>94.194999999999993</v>
      </c>
      <c r="G17" s="8">
        <v>931.08299999999997</v>
      </c>
      <c r="H17" s="8">
        <v>319.92200000000003</v>
      </c>
      <c r="I17" s="8">
        <v>462.05500000000001</v>
      </c>
      <c r="J17" s="8">
        <v>83.888999999999996</v>
      </c>
      <c r="K17" s="8">
        <v>2.802</v>
      </c>
      <c r="L17" s="8">
        <v>795.11699999999996</v>
      </c>
      <c r="M17" s="65">
        <v>4.9000000000000002E-2</v>
      </c>
      <c r="N17" s="8">
        <v>872.61199999999997</v>
      </c>
      <c r="O17" s="8">
        <v>1767.2550000000001</v>
      </c>
      <c r="P17" s="8">
        <v>276.779</v>
      </c>
      <c r="Q17" s="8">
        <v>1335.75</v>
      </c>
      <c r="R17" s="8">
        <v>63.835000000000001</v>
      </c>
      <c r="V17"/>
      <c r="W17" s="83"/>
      <c r="X17" s="83"/>
    </row>
    <row r="18" spans="2:24" ht="15.95" customHeight="1" x14ac:dyDescent="0.2">
      <c r="B18" s="92"/>
      <c r="C18" s="93"/>
      <c r="D18" s="63" t="s">
        <v>4</v>
      </c>
      <c r="E18" s="64">
        <f t="shared" ref="E18:I18" si="24">E17-E16</f>
        <v>-472.42200000000003</v>
      </c>
      <c r="F18" s="64">
        <f t="shared" si="24"/>
        <v>-1705.991</v>
      </c>
      <c r="G18" s="64">
        <f t="shared" si="24"/>
        <v>-995.54100000000005</v>
      </c>
      <c r="H18" s="64">
        <f t="shared" si="24"/>
        <v>-2116.5859999999998</v>
      </c>
      <c r="I18" s="64">
        <f t="shared" si="24"/>
        <v>-3149.8870000000002</v>
      </c>
      <c r="J18" s="64">
        <f>J17-J16</f>
        <v>-3618.2929999999997</v>
      </c>
      <c r="K18" s="64">
        <f t="shared" ref="K18:N18" si="25">K17-K16</f>
        <v>-4769.4690000000001</v>
      </c>
      <c r="L18" s="64">
        <f t="shared" si="25"/>
        <v>-2153.6170000000002</v>
      </c>
      <c r="M18" s="64">
        <f t="shared" si="25"/>
        <v>-3672.0860000000002</v>
      </c>
      <c r="N18" s="64">
        <f t="shared" si="25"/>
        <v>-485.36700000000008</v>
      </c>
      <c r="O18" s="64">
        <f t="shared" ref="O18:P18" si="26">O17-O16</f>
        <v>-235.59299999999985</v>
      </c>
      <c r="P18" s="64">
        <f t="shared" si="26"/>
        <v>-4036.0890000000004</v>
      </c>
      <c r="Q18" s="64">
        <f t="shared" ref="Q18:R18" si="27">Q17-Q16</f>
        <v>-1253.9090000000001</v>
      </c>
      <c r="R18" s="64">
        <f t="shared" si="27"/>
        <v>-7207.8249999999998</v>
      </c>
      <c r="S18"/>
      <c r="T18"/>
      <c r="U18"/>
      <c r="V18"/>
      <c r="W18" s="83"/>
      <c r="X18" s="83"/>
    </row>
    <row r="19" spans="2:24" ht="8.1" customHeight="1" x14ac:dyDescent="0.2">
      <c r="B19" s="29"/>
      <c r="I19" s="13"/>
      <c r="V19"/>
      <c r="W19" s="83"/>
      <c r="X19" s="83"/>
    </row>
    <row r="20" spans="2:24" ht="15" customHeight="1" x14ac:dyDescent="0.2">
      <c r="B20" s="37" t="s">
        <v>19</v>
      </c>
      <c r="C20" s="10"/>
      <c r="D20" s="38" t="s">
        <v>6</v>
      </c>
      <c r="E20" s="39">
        <f t="shared" ref="E20:I20" si="28">E16/E13</f>
        <v>0.12791601255674445</v>
      </c>
      <c r="F20" s="39">
        <f t="shared" si="28"/>
        <v>0.1866203702455857</v>
      </c>
      <c r="G20" s="39">
        <f t="shared" si="28"/>
        <v>0.21380120286924609</v>
      </c>
      <c r="H20" s="39">
        <f t="shared" si="28"/>
        <v>0.14170296805822616</v>
      </c>
      <c r="I20" s="39">
        <f t="shared" si="28"/>
        <v>0.12621350538341392</v>
      </c>
      <c r="J20" s="39">
        <f>J16/J13</f>
        <v>0.15135608714280574</v>
      </c>
      <c r="K20" s="39">
        <f t="shared" ref="K20:N21" si="29">K16/K13</f>
        <v>0.18835538812050981</v>
      </c>
      <c r="L20" s="39">
        <f t="shared" si="29"/>
        <v>0.12597819744012623</v>
      </c>
      <c r="M20" s="39">
        <f t="shared" si="29"/>
        <v>0.23687762643410681</v>
      </c>
      <c r="N20" s="39">
        <f t="shared" si="29"/>
        <v>0.12383538903562019</v>
      </c>
      <c r="O20" s="39">
        <f t="shared" ref="O20:P20" si="30">O16/O13</f>
        <v>0.15306730260270845</v>
      </c>
      <c r="P20" s="39">
        <f t="shared" si="30"/>
        <v>0.23342777172977064</v>
      </c>
      <c r="Q20" s="39">
        <f t="shared" ref="Q20:R20" si="31">Q16/Q13</f>
        <v>0.24199864874083393</v>
      </c>
      <c r="R20" s="39">
        <f t="shared" si="31"/>
        <v>0.25923164667669774</v>
      </c>
      <c r="V20"/>
      <c r="W20" s="83"/>
      <c r="X20" s="83"/>
    </row>
    <row r="21" spans="2:24" ht="15" customHeight="1" x14ac:dyDescent="0.2">
      <c r="B21" s="40" t="s">
        <v>7</v>
      </c>
      <c r="C21" s="41"/>
      <c r="D21" s="42" t="s">
        <v>6</v>
      </c>
      <c r="E21" s="43"/>
      <c r="F21" s="43">
        <f t="shared" ref="F21:I21" si="32">F17/F14</f>
        <v>0.18730810836607753</v>
      </c>
      <c r="G21" s="43">
        <f t="shared" si="32"/>
        <v>0.26822515307060174</v>
      </c>
      <c r="H21" s="43">
        <f t="shared" si="32"/>
        <v>0.3409417401646298</v>
      </c>
      <c r="I21" s="43">
        <f t="shared" si="32"/>
        <v>0.3309790297451693</v>
      </c>
      <c r="J21" s="43">
        <f>J17/J14</f>
        <v>0.1548210281538078</v>
      </c>
      <c r="K21" s="43">
        <f t="shared" ref="K21:M21" si="33">K17/K14</f>
        <v>0.2482721956406167</v>
      </c>
      <c r="L21" s="43">
        <f t="shared" si="33"/>
        <v>0.36595617180563822</v>
      </c>
      <c r="M21" s="43">
        <f t="shared" si="33"/>
        <v>2.8823529411764706</v>
      </c>
      <c r="N21" s="43">
        <f t="shared" si="29"/>
        <v>0.89121886751599899</v>
      </c>
      <c r="O21" s="43">
        <f t="shared" ref="O21:P21" si="34">O17/O14</f>
        <v>0.26675684071435235</v>
      </c>
      <c r="P21" s="43">
        <f t="shared" si="34"/>
        <v>0.26464983348170024</v>
      </c>
      <c r="Q21" s="43">
        <f t="shared" ref="Q21:R21" si="35">Q17/Q14</f>
        <v>0.26760862766609417</v>
      </c>
      <c r="R21" s="43">
        <f t="shared" si="35"/>
        <v>0.29849664492296185</v>
      </c>
      <c r="S21"/>
      <c r="T21"/>
      <c r="U21"/>
      <c r="V21"/>
      <c r="W21" s="83"/>
      <c r="X21" s="83"/>
    </row>
    <row r="22" spans="2:24" ht="15.95" customHeight="1" x14ac:dyDescent="0.2">
      <c r="E22" s="15"/>
      <c r="F22"/>
      <c r="G22"/>
      <c r="H22"/>
      <c r="S22"/>
      <c r="T22"/>
      <c r="U22"/>
      <c r="V22"/>
      <c r="W22" s="83"/>
      <c r="X22" s="83"/>
    </row>
    <row r="23" spans="2:24" ht="15.95" customHeight="1" x14ac:dyDescent="0.2">
      <c r="B23" s="86" t="s">
        <v>42</v>
      </c>
      <c r="C23" s="89" t="s">
        <v>34</v>
      </c>
      <c r="D23" s="61" t="s">
        <v>2</v>
      </c>
      <c r="E23" s="62">
        <v>9887.11</v>
      </c>
      <c r="F23" s="62">
        <v>16605.317999999999</v>
      </c>
      <c r="G23" s="62">
        <v>19876.726999999999</v>
      </c>
      <c r="H23" s="62">
        <v>14618.929</v>
      </c>
      <c r="I23" s="62">
        <v>18100.937999999998</v>
      </c>
      <c r="J23" s="62">
        <v>20090.648000000001</v>
      </c>
      <c r="K23" s="62">
        <v>15967.965</v>
      </c>
      <c r="L23" s="62">
        <v>16049.075999999999</v>
      </c>
      <c r="M23" s="62">
        <v>12687.861000000001</v>
      </c>
      <c r="N23" s="62">
        <v>9207.1569999999992</v>
      </c>
      <c r="O23" s="62">
        <v>8626.4680000000008</v>
      </c>
      <c r="P23" s="62">
        <v>8496.991</v>
      </c>
      <c r="Q23" s="62">
        <v>12263.951999999999</v>
      </c>
      <c r="R23" s="62">
        <v>11890.397999999999</v>
      </c>
      <c r="V23"/>
      <c r="W23" s="83"/>
      <c r="X23" s="83"/>
    </row>
    <row r="24" spans="2:24" ht="15.95" customHeight="1" x14ac:dyDescent="0.2">
      <c r="B24" s="87"/>
      <c r="C24" s="90"/>
      <c r="D24" s="9" t="s">
        <v>3</v>
      </c>
      <c r="E24" s="8">
        <v>750.05700000000002</v>
      </c>
      <c r="F24" s="8">
        <v>196.64400000000001</v>
      </c>
      <c r="G24" s="8">
        <v>1475.212</v>
      </c>
      <c r="H24" s="8">
        <v>1752.6</v>
      </c>
      <c r="I24" s="8">
        <v>2270.817</v>
      </c>
      <c r="J24" s="8">
        <v>2893.6559999999999</v>
      </c>
      <c r="K24" s="8">
        <v>5489.1840000000002</v>
      </c>
      <c r="L24" s="8">
        <v>1550.787</v>
      </c>
      <c r="M24" s="8">
        <v>1340.635</v>
      </c>
      <c r="N24" s="8">
        <v>2481.6219999999998</v>
      </c>
      <c r="O24" s="8">
        <v>1982.5830000000001</v>
      </c>
      <c r="P24" s="8">
        <v>240.881</v>
      </c>
      <c r="Q24" s="8">
        <v>183.518</v>
      </c>
      <c r="R24" s="8">
        <v>222.233</v>
      </c>
      <c r="S24"/>
      <c r="T24"/>
      <c r="U24" s="19"/>
      <c r="V24"/>
      <c r="W24" s="83"/>
      <c r="X24" s="83"/>
    </row>
    <row r="25" spans="2:24" ht="15.95" customHeight="1" x14ac:dyDescent="0.2">
      <c r="B25" s="87"/>
      <c r="C25" s="90"/>
      <c r="D25" s="11" t="s">
        <v>4</v>
      </c>
      <c r="E25" s="12">
        <f t="shared" ref="E25:I25" si="36">E24-E23</f>
        <v>-9137.0529999999999</v>
      </c>
      <c r="F25" s="12">
        <f t="shared" si="36"/>
        <v>-16408.673999999999</v>
      </c>
      <c r="G25" s="12">
        <f t="shared" si="36"/>
        <v>-18401.514999999999</v>
      </c>
      <c r="H25" s="12">
        <f t="shared" si="36"/>
        <v>-12866.329</v>
      </c>
      <c r="I25" s="12">
        <f t="shared" si="36"/>
        <v>-15830.120999999999</v>
      </c>
      <c r="J25" s="12">
        <f>J24-J23</f>
        <v>-17196.992000000002</v>
      </c>
      <c r="K25" s="12">
        <f t="shared" ref="K25:N25" si="37">K24-K23</f>
        <v>-10478.780999999999</v>
      </c>
      <c r="L25" s="12">
        <f t="shared" si="37"/>
        <v>-14498.288999999999</v>
      </c>
      <c r="M25" s="12">
        <f t="shared" si="37"/>
        <v>-11347.226000000001</v>
      </c>
      <c r="N25" s="12">
        <f t="shared" si="37"/>
        <v>-6725.5349999999999</v>
      </c>
      <c r="O25" s="12">
        <f t="shared" ref="O25:P25" si="38">O24-O23</f>
        <v>-6643.8850000000002</v>
      </c>
      <c r="P25" s="12">
        <f t="shared" si="38"/>
        <v>-8256.11</v>
      </c>
      <c r="Q25" s="12">
        <f t="shared" ref="Q25:R25" si="39">Q24-Q23</f>
        <v>-12080.433999999999</v>
      </c>
      <c r="R25" s="12">
        <f t="shared" si="39"/>
        <v>-11668.164999999999</v>
      </c>
      <c r="V25"/>
      <c r="W25" s="83"/>
      <c r="X25" s="83"/>
    </row>
    <row r="26" spans="2:24" ht="15.95" customHeight="1" x14ac:dyDescent="0.2">
      <c r="B26" s="87"/>
      <c r="C26" s="90" t="s">
        <v>5</v>
      </c>
      <c r="D26" s="58" t="s">
        <v>2</v>
      </c>
      <c r="E26" s="8">
        <v>1281.8499999999999</v>
      </c>
      <c r="F26" s="8">
        <v>3040.9319999999998</v>
      </c>
      <c r="G26" s="8">
        <v>5710.2780000000002</v>
      </c>
      <c r="H26" s="8">
        <v>1979.4110000000001</v>
      </c>
      <c r="I26" s="8">
        <v>1997.617</v>
      </c>
      <c r="J26" s="8">
        <v>3124.5210000000002</v>
      </c>
      <c r="K26" s="8">
        <v>4969.4570000000003</v>
      </c>
      <c r="L26" s="8">
        <v>2178.2570000000001</v>
      </c>
      <c r="M26" s="8">
        <v>4029.5439999999999</v>
      </c>
      <c r="N26" s="8">
        <v>2121.17</v>
      </c>
      <c r="O26" s="8">
        <v>1498.78</v>
      </c>
      <c r="P26" s="8">
        <v>2024.6569999999999</v>
      </c>
      <c r="Q26" s="8">
        <v>3376.9470000000001</v>
      </c>
      <c r="R26" s="8">
        <v>2122.9679999999998</v>
      </c>
      <c r="V26"/>
      <c r="W26" s="83"/>
      <c r="X26" s="83"/>
    </row>
    <row r="27" spans="2:24" ht="15.95" customHeight="1" x14ac:dyDescent="0.2">
      <c r="B27" s="87"/>
      <c r="C27" s="90"/>
      <c r="D27" s="9" t="s">
        <v>3</v>
      </c>
      <c r="E27" s="8">
        <v>132.096</v>
      </c>
      <c r="F27" s="8">
        <v>100.42100000000001</v>
      </c>
      <c r="G27" s="8">
        <v>495.90199999999999</v>
      </c>
      <c r="H27" s="8">
        <v>826.63400000000001</v>
      </c>
      <c r="I27" s="8">
        <v>816.90499999999997</v>
      </c>
      <c r="J27" s="8">
        <v>1364.1320000000001</v>
      </c>
      <c r="K27" s="8">
        <v>1466.384</v>
      </c>
      <c r="L27" s="8">
        <v>545.04</v>
      </c>
      <c r="M27" s="8">
        <v>787.24800000000005</v>
      </c>
      <c r="N27" s="8">
        <v>847.10699999999997</v>
      </c>
      <c r="O27" s="8">
        <v>910.7</v>
      </c>
      <c r="P27" s="8">
        <v>100.56</v>
      </c>
      <c r="Q27" s="8">
        <v>70.158000000000001</v>
      </c>
      <c r="R27" s="8">
        <v>87.177999999999997</v>
      </c>
      <c r="W27" s="83"/>
      <c r="X27" s="83"/>
    </row>
    <row r="28" spans="2:24" ht="15.95" customHeight="1" x14ac:dyDescent="0.2">
      <c r="B28" s="87"/>
      <c r="C28" s="90"/>
      <c r="D28" s="11" t="s">
        <v>4</v>
      </c>
      <c r="E28" s="12">
        <f t="shared" ref="E28:I28" si="40">E27-E26</f>
        <v>-1149.7539999999999</v>
      </c>
      <c r="F28" s="12">
        <f t="shared" si="40"/>
        <v>-2940.511</v>
      </c>
      <c r="G28" s="12">
        <f t="shared" si="40"/>
        <v>-5214.3760000000002</v>
      </c>
      <c r="H28" s="12">
        <f t="shared" si="40"/>
        <v>-1152.777</v>
      </c>
      <c r="I28" s="12">
        <f t="shared" si="40"/>
        <v>-1180.712</v>
      </c>
      <c r="J28" s="12">
        <f>J27-J26</f>
        <v>-1760.3890000000001</v>
      </c>
      <c r="K28" s="12">
        <f t="shared" ref="K28:N28" si="41">K27-K26</f>
        <v>-3503.0730000000003</v>
      </c>
      <c r="L28" s="12">
        <f t="shared" si="41"/>
        <v>-1633.2170000000001</v>
      </c>
      <c r="M28" s="12">
        <f t="shared" si="41"/>
        <v>-3242.2959999999998</v>
      </c>
      <c r="N28" s="12">
        <f t="shared" si="41"/>
        <v>-1274.0630000000001</v>
      </c>
      <c r="O28" s="12">
        <f t="shared" ref="O28:P28" si="42">O27-O26</f>
        <v>-588.07999999999993</v>
      </c>
      <c r="P28" s="12">
        <f t="shared" si="42"/>
        <v>-1924.097</v>
      </c>
      <c r="Q28" s="12">
        <f t="shared" ref="Q28:R28" si="43">Q27-Q26</f>
        <v>-3306.7890000000002</v>
      </c>
      <c r="R28" s="12">
        <f t="shared" si="43"/>
        <v>-2035.79</v>
      </c>
      <c r="V28"/>
      <c r="W28" s="83"/>
      <c r="X28" s="83"/>
    </row>
    <row r="29" spans="2:24" ht="8.1" customHeight="1" x14ac:dyDescent="0.2">
      <c r="B29" s="29"/>
      <c r="I29" s="13"/>
      <c r="V29"/>
      <c r="W29" s="83"/>
      <c r="X29" s="83"/>
    </row>
    <row r="30" spans="2:24" ht="15" customHeight="1" x14ac:dyDescent="0.2">
      <c r="B30" s="37" t="s">
        <v>19</v>
      </c>
      <c r="C30" s="10"/>
      <c r="D30" s="38" t="s">
        <v>6</v>
      </c>
      <c r="E30" s="39">
        <f t="shared" ref="E30:I30" si="44">E26/E23</f>
        <v>0.12964860308017204</v>
      </c>
      <c r="F30" s="39">
        <f t="shared" si="44"/>
        <v>0.18313000690501682</v>
      </c>
      <c r="G30" s="39">
        <f t="shared" si="44"/>
        <v>0.28728462185952447</v>
      </c>
      <c r="H30" s="39">
        <f t="shared" si="44"/>
        <v>0.13540054815233046</v>
      </c>
      <c r="I30" s="39">
        <f t="shared" si="44"/>
        <v>0.11035986090886561</v>
      </c>
      <c r="J30" s="39">
        <f>J26/J23</f>
        <v>0.15552116586782069</v>
      </c>
      <c r="K30" s="39">
        <f t="shared" ref="K30:N30" si="45">K26/K23</f>
        <v>0.31121417162424897</v>
      </c>
      <c r="L30" s="39">
        <f t="shared" si="45"/>
        <v>0.1357247607276581</v>
      </c>
      <c r="M30" s="39">
        <f t="shared" si="45"/>
        <v>0.31759049062722233</v>
      </c>
      <c r="N30" s="39">
        <f t="shared" si="45"/>
        <v>0.23038273377981935</v>
      </c>
      <c r="O30" s="39">
        <f t="shared" ref="O30:P30" si="46">O26/O23</f>
        <v>0.1737420228070167</v>
      </c>
      <c r="P30" s="39">
        <f t="shared" si="46"/>
        <v>0.23827929204585482</v>
      </c>
      <c r="Q30" s="39">
        <f t="shared" ref="Q30:R30" si="47">Q26/Q23</f>
        <v>0.27535552976723981</v>
      </c>
      <c r="R30" s="39">
        <f t="shared" si="47"/>
        <v>0.17854473836788307</v>
      </c>
      <c r="V30"/>
      <c r="W30" s="83"/>
      <c r="X30" s="83"/>
    </row>
    <row r="31" spans="2:24" ht="15" customHeight="1" x14ac:dyDescent="0.2">
      <c r="B31" s="40" t="s">
        <v>7</v>
      </c>
      <c r="C31" s="41"/>
      <c r="D31" s="42" t="s">
        <v>6</v>
      </c>
      <c r="E31" s="43">
        <f t="shared" ref="E31:I31" si="48">E27/E24</f>
        <v>0.17611461528923802</v>
      </c>
      <c r="F31" s="43">
        <f t="shared" si="48"/>
        <v>0.51067411159252252</v>
      </c>
      <c r="G31" s="43">
        <f t="shared" si="48"/>
        <v>0.33615643039780047</v>
      </c>
      <c r="H31" s="43">
        <f t="shared" si="48"/>
        <v>0.47166153143900497</v>
      </c>
      <c r="I31" s="43">
        <f t="shared" si="48"/>
        <v>0.3597405691431762</v>
      </c>
      <c r="J31" s="43">
        <f>J27/J24</f>
        <v>0.47142162026170359</v>
      </c>
      <c r="K31" s="43">
        <f t="shared" ref="K31:N31" si="49">K27/K24</f>
        <v>0.26714061689314839</v>
      </c>
      <c r="L31" s="43">
        <f t="shared" si="49"/>
        <v>0.35146025856548962</v>
      </c>
      <c r="M31" s="43">
        <f t="shared" si="49"/>
        <v>0.5872202351870569</v>
      </c>
      <c r="N31" s="43">
        <f t="shared" si="49"/>
        <v>0.34135214790971391</v>
      </c>
      <c r="O31" s="43">
        <f t="shared" ref="O31:P31" si="50">O27/O24</f>
        <v>0.45935025166663895</v>
      </c>
      <c r="P31" s="43">
        <f t="shared" si="50"/>
        <v>0.41746754621576632</v>
      </c>
      <c r="Q31" s="43">
        <f t="shared" ref="Q31:R31" si="51">Q27/Q24</f>
        <v>0.38229492474852605</v>
      </c>
      <c r="R31" s="43">
        <f t="shared" si="51"/>
        <v>0.39228197432424528</v>
      </c>
      <c r="V31"/>
      <c r="W31" s="83"/>
      <c r="X31" s="83"/>
    </row>
    <row r="32" spans="2:24" ht="15.95" customHeight="1" x14ac:dyDescent="0.2">
      <c r="E32" s="15"/>
      <c r="V32"/>
      <c r="W32" s="83"/>
      <c r="X32" s="83"/>
    </row>
    <row r="33" spans="2:24" ht="15.95" customHeight="1" x14ac:dyDescent="0.2">
      <c r="B33" s="86" t="s">
        <v>41</v>
      </c>
      <c r="C33" s="89" t="s">
        <v>34</v>
      </c>
      <c r="D33" s="61" t="s">
        <v>2</v>
      </c>
      <c r="E33" s="62">
        <v>235385.11499999999</v>
      </c>
      <c r="F33" s="62">
        <v>278764.77299999999</v>
      </c>
      <c r="G33" s="62">
        <v>250171.34599999999</v>
      </c>
      <c r="H33" s="62">
        <v>318138.89299999998</v>
      </c>
      <c r="I33" s="62">
        <v>315098.33799999999</v>
      </c>
      <c r="J33" s="62">
        <v>332958.05099999998</v>
      </c>
      <c r="K33" s="62">
        <v>328755.815</v>
      </c>
      <c r="L33" s="62">
        <v>342077.30900000001</v>
      </c>
      <c r="M33" s="62">
        <v>352089.50799999997</v>
      </c>
      <c r="N33" s="62">
        <v>309454.78399999999</v>
      </c>
      <c r="O33" s="62">
        <v>343937.04499999998</v>
      </c>
      <c r="P33" s="62">
        <v>366582.88199999998</v>
      </c>
      <c r="Q33" s="62">
        <v>300614.07199999999</v>
      </c>
      <c r="R33" s="62">
        <v>325801.255</v>
      </c>
      <c r="V33"/>
      <c r="W33" s="83"/>
      <c r="X33" s="83"/>
    </row>
    <row r="34" spans="2:24" ht="15.95" customHeight="1" x14ac:dyDescent="0.2">
      <c r="B34" s="87"/>
      <c r="C34" s="90"/>
      <c r="D34" s="9" t="s">
        <v>3</v>
      </c>
      <c r="E34" s="8">
        <v>27130.541000000001</v>
      </c>
      <c r="F34" s="8">
        <v>18997.028999999999</v>
      </c>
      <c r="G34" s="8">
        <v>26392.079000000002</v>
      </c>
      <c r="H34" s="8">
        <v>30391.49</v>
      </c>
      <c r="I34" s="8">
        <v>38752.470999999998</v>
      </c>
      <c r="J34" s="8">
        <v>30054.079000000002</v>
      </c>
      <c r="K34" s="8">
        <v>34849.006000000001</v>
      </c>
      <c r="L34" s="8">
        <v>46753.502</v>
      </c>
      <c r="M34" s="8">
        <v>48367.175999999999</v>
      </c>
      <c r="N34" s="8">
        <v>44213.29</v>
      </c>
      <c r="O34" s="8">
        <v>28841.115000000002</v>
      </c>
      <c r="P34" s="8">
        <v>44309.928999999996</v>
      </c>
      <c r="Q34" s="8">
        <v>54257.398000000001</v>
      </c>
      <c r="R34" s="8">
        <v>29364.957999999999</v>
      </c>
      <c r="V34"/>
      <c r="W34" s="83"/>
      <c r="X34" s="83"/>
    </row>
    <row r="35" spans="2:24" ht="15.95" customHeight="1" x14ac:dyDescent="0.2">
      <c r="B35" s="87"/>
      <c r="C35" s="90"/>
      <c r="D35" s="11" t="s">
        <v>4</v>
      </c>
      <c r="E35" s="12">
        <f t="shared" ref="E35:I35" si="52">E34-E33</f>
        <v>-208254.57399999999</v>
      </c>
      <c r="F35" s="12">
        <f t="shared" si="52"/>
        <v>-259767.74399999998</v>
      </c>
      <c r="G35" s="12">
        <f t="shared" si="52"/>
        <v>-223779.26699999999</v>
      </c>
      <c r="H35" s="12">
        <f t="shared" si="52"/>
        <v>-287747.40299999999</v>
      </c>
      <c r="I35" s="12">
        <f t="shared" si="52"/>
        <v>-276345.86699999997</v>
      </c>
      <c r="J35" s="12">
        <f>J34-J33</f>
        <v>-302903.97199999995</v>
      </c>
      <c r="K35" s="12">
        <f t="shared" ref="K35:N35" si="53">K34-K33</f>
        <v>-293906.80900000001</v>
      </c>
      <c r="L35" s="12">
        <f t="shared" si="53"/>
        <v>-295323.80700000003</v>
      </c>
      <c r="M35" s="12">
        <f t="shared" si="53"/>
        <v>-303722.33199999999</v>
      </c>
      <c r="N35" s="12">
        <f t="shared" si="53"/>
        <v>-265241.49400000001</v>
      </c>
      <c r="O35" s="12">
        <f t="shared" ref="O35:P35" si="54">O34-O33</f>
        <v>-315095.93</v>
      </c>
      <c r="P35" s="12">
        <f t="shared" si="54"/>
        <v>-322272.95299999998</v>
      </c>
      <c r="Q35" s="12">
        <f t="shared" ref="Q35:R35" si="55">Q34-Q33</f>
        <v>-246356.674</v>
      </c>
      <c r="R35" s="12">
        <f t="shared" si="55"/>
        <v>-296436.29700000002</v>
      </c>
      <c r="V35"/>
      <c r="W35" s="83"/>
      <c r="X35" s="83"/>
    </row>
    <row r="36" spans="2:24" ht="15.95" customHeight="1" x14ac:dyDescent="0.2">
      <c r="B36" s="87"/>
      <c r="C36" s="90" t="s">
        <v>5</v>
      </c>
      <c r="D36" s="58" t="s">
        <v>2</v>
      </c>
      <c r="E36" s="8">
        <v>31456.293000000001</v>
      </c>
      <c r="F36" s="8">
        <v>55546.862000000001</v>
      </c>
      <c r="G36" s="8">
        <v>58329.998</v>
      </c>
      <c r="H36" s="8">
        <v>52076.127</v>
      </c>
      <c r="I36" s="8">
        <v>42593.05</v>
      </c>
      <c r="J36" s="8">
        <v>57607.648999999998</v>
      </c>
      <c r="K36" s="8">
        <v>63867.686000000002</v>
      </c>
      <c r="L36" s="8">
        <v>48380.129000000001</v>
      </c>
      <c r="M36" s="8">
        <v>81476.608999999997</v>
      </c>
      <c r="N36" s="8">
        <v>44293.057000000001</v>
      </c>
      <c r="O36" s="8">
        <v>54513.243000000002</v>
      </c>
      <c r="P36" s="8">
        <v>82740.066000000006</v>
      </c>
      <c r="Q36" s="8">
        <v>59531.502999999997</v>
      </c>
      <c r="R36" s="8">
        <v>65581.554000000004</v>
      </c>
      <c r="V36"/>
      <c r="W36" s="83"/>
      <c r="X36" s="83"/>
    </row>
    <row r="37" spans="2:24" ht="15.95" customHeight="1" x14ac:dyDescent="0.2">
      <c r="B37" s="87"/>
      <c r="C37" s="90"/>
      <c r="D37" s="9" t="s">
        <v>3</v>
      </c>
      <c r="E37" s="8">
        <v>7055.3649999999998</v>
      </c>
      <c r="F37" s="8">
        <v>11412.608</v>
      </c>
      <c r="G37" s="8">
        <v>14490.04</v>
      </c>
      <c r="H37" s="8">
        <v>15790.165000000001</v>
      </c>
      <c r="I37" s="8">
        <v>13554.746999999999</v>
      </c>
      <c r="J37" s="8">
        <v>13044.464</v>
      </c>
      <c r="K37" s="8">
        <v>9994.2469999999994</v>
      </c>
      <c r="L37" s="8">
        <v>14296.944</v>
      </c>
      <c r="M37" s="8">
        <v>23451.544999999998</v>
      </c>
      <c r="N37" s="8">
        <v>12077.77</v>
      </c>
      <c r="O37" s="8">
        <v>10392.395</v>
      </c>
      <c r="P37" s="8">
        <v>18108.300999999999</v>
      </c>
      <c r="Q37" s="8">
        <v>14410.875</v>
      </c>
      <c r="R37" s="8">
        <v>9233.1299999999992</v>
      </c>
      <c r="T37"/>
      <c r="U37"/>
      <c r="V37"/>
      <c r="W37" s="83"/>
      <c r="X37" s="83"/>
    </row>
    <row r="38" spans="2:24" ht="15.95" customHeight="1" x14ac:dyDescent="0.2">
      <c r="B38" s="87"/>
      <c r="C38" s="90"/>
      <c r="D38" s="11" t="s">
        <v>4</v>
      </c>
      <c r="E38" s="12">
        <f t="shared" ref="E38:I38" si="56">E37-E36</f>
        <v>-24400.928</v>
      </c>
      <c r="F38" s="12">
        <f t="shared" si="56"/>
        <v>-44134.254000000001</v>
      </c>
      <c r="G38" s="12">
        <f t="shared" si="56"/>
        <v>-43839.957999999999</v>
      </c>
      <c r="H38" s="12">
        <f t="shared" si="56"/>
        <v>-36285.962</v>
      </c>
      <c r="I38" s="12">
        <f t="shared" si="56"/>
        <v>-29038.303000000004</v>
      </c>
      <c r="J38" s="12">
        <f>J37-J36</f>
        <v>-44563.184999999998</v>
      </c>
      <c r="K38" s="12">
        <f t="shared" ref="K38:N38" si="57">K37-K36</f>
        <v>-53873.438999999998</v>
      </c>
      <c r="L38" s="12">
        <f t="shared" si="57"/>
        <v>-34083.184999999998</v>
      </c>
      <c r="M38" s="12">
        <f t="shared" si="57"/>
        <v>-58025.063999999998</v>
      </c>
      <c r="N38" s="12">
        <f t="shared" si="57"/>
        <v>-32215.287</v>
      </c>
      <c r="O38" s="12">
        <f t="shared" ref="O38:P38" si="58">O37-O36</f>
        <v>-44120.847999999998</v>
      </c>
      <c r="P38" s="12">
        <f t="shared" si="58"/>
        <v>-64631.765000000007</v>
      </c>
      <c r="Q38" s="12">
        <f t="shared" ref="Q38:R38" si="59">Q37-Q36</f>
        <v>-45120.627999999997</v>
      </c>
      <c r="R38" s="12">
        <f t="shared" si="59"/>
        <v>-56348.424000000006</v>
      </c>
      <c r="V38"/>
      <c r="W38" s="83"/>
      <c r="X38" s="83"/>
    </row>
    <row r="39" spans="2:24" ht="8.1" customHeight="1" x14ac:dyDescent="0.2">
      <c r="B39" s="29"/>
      <c r="I39" s="13"/>
      <c r="V39"/>
      <c r="W39" s="83"/>
      <c r="X39" s="83"/>
    </row>
    <row r="40" spans="2:24" ht="15" customHeight="1" x14ac:dyDescent="0.2">
      <c r="B40" s="37" t="s">
        <v>19</v>
      </c>
      <c r="C40" s="10"/>
      <c r="D40" s="38" t="s">
        <v>6</v>
      </c>
      <c r="E40" s="39">
        <f t="shared" ref="E40:I40" si="60">E36/E33</f>
        <v>0.13363756242615427</v>
      </c>
      <c r="F40" s="39">
        <f t="shared" si="60"/>
        <v>0.19926069353102949</v>
      </c>
      <c r="G40" s="39">
        <f t="shared" si="60"/>
        <v>0.23316018773788746</v>
      </c>
      <c r="H40" s="39">
        <f t="shared" si="60"/>
        <v>0.16368991074599609</v>
      </c>
      <c r="I40" s="39">
        <f t="shared" si="60"/>
        <v>0.13517383262110383</v>
      </c>
      <c r="J40" s="39">
        <f>J36/J33</f>
        <v>0.17301773850183907</v>
      </c>
      <c r="K40" s="39">
        <f t="shared" ref="K40:N40" si="61">K36/K33</f>
        <v>0.19427089373308881</v>
      </c>
      <c r="L40" s="39">
        <f t="shared" si="61"/>
        <v>0.14143039519759551</v>
      </c>
      <c r="M40" s="39">
        <f t="shared" si="61"/>
        <v>0.23140879562932049</v>
      </c>
      <c r="N40" s="39">
        <f t="shared" si="61"/>
        <v>0.14313256504704741</v>
      </c>
      <c r="O40" s="39">
        <f t="shared" ref="O40:P40" si="62">O36/O33</f>
        <v>0.1584977361191203</v>
      </c>
      <c r="P40" s="39">
        <f t="shared" si="62"/>
        <v>0.22570630016488333</v>
      </c>
      <c r="Q40" s="39">
        <f t="shared" ref="Q40:R40" si="63">Q36/Q33</f>
        <v>0.19803298828938387</v>
      </c>
      <c r="R40" s="39">
        <f t="shared" si="63"/>
        <v>0.20129312884322684</v>
      </c>
    </row>
    <row r="41" spans="2:24" ht="15" customHeight="1" x14ac:dyDescent="0.2">
      <c r="B41" s="40" t="s">
        <v>7</v>
      </c>
      <c r="C41" s="41"/>
      <c r="D41" s="42" t="s">
        <v>6</v>
      </c>
      <c r="E41" s="43">
        <f t="shared" ref="E41:I41" si="64">E37/E34</f>
        <v>0.26005249950599951</v>
      </c>
      <c r="F41" s="43">
        <f t="shared" si="64"/>
        <v>0.60075751845196435</v>
      </c>
      <c r="G41" s="43">
        <f t="shared" si="64"/>
        <v>0.54902988127612073</v>
      </c>
      <c r="H41" s="43">
        <f t="shared" si="64"/>
        <v>0.51955876464102291</v>
      </c>
      <c r="I41" s="43">
        <f t="shared" si="64"/>
        <v>0.34977761805176244</v>
      </c>
      <c r="J41" s="43">
        <f>J37/J34</f>
        <v>0.43403306419737564</v>
      </c>
      <c r="K41" s="43">
        <f t="shared" ref="K41:N41" si="65">K37/K34</f>
        <v>0.28678714681273831</v>
      </c>
      <c r="L41" s="43">
        <f t="shared" si="65"/>
        <v>0.30579407720089075</v>
      </c>
      <c r="M41" s="43">
        <f t="shared" si="65"/>
        <v>0.4848648802650789</v>
      </c>
      <c r="N41" s="43">
        <f t="shared" si="65"/>
        <v>0.27317057834872727</v>
      </c>
      <c r="O41" s="43">
        <f t="shared" ref="O41:P41" si="66">O37/O34</f>
        <v>0.36033263623823142</v>
      </c>
      <c r="P41" s="43">
        <f t="shared" si="66"/>
        <v>0.40867366318731863</v>
      </c>
      <c r="Q41" s="43">
        <f t="shared" ref="Q41:R41" si="67">Q37/Q34</f>
        <v>0.26560202905417618</v>
      </c>
      <c r="R41" s="43">
        <f t="shared" si="67"/>
        <v>0.31442680762560599</v>
      </c>
    </row>
    <row r="42" spans="2:24" ht="15.95" customHeight="1" x14ac:dyDescent="0.2">
      <c r="E42" s="15"/>
    </row>
    <row r="43" spans="2:24" ht="15.95" customHeight="1" x14ac:dyDescent="0.2">
      <c r="B43" s="86" t="s">
        <v>52</v>
      </c>
      <c r="C43" s="89" t="s">
        <v>34</v>
      </c>
      <c r="D43" s="61" t="s">
        <v>2</v>
      </c>
      <c r="E43" s="62">
        <f>SUM(E23+E33)</f>
        <v>245272.22499999998</v>
      </c>
      <c r="F43" s="62">
        <f t="shared" ref="F43:O43" si="68">SUM(F23+F33)</f>
        <v>295370.09100000001</v>
      </c>
      <c r="G43" s="62">
        <f t="shared" si="68"/>
        <v>270048.07299999997</v>
      </c>
      <c r="H43" s="62">
        <f t="shared" si="68"/>
        <v>332757.82199999999</v>
      </c>
      <c r="I43" s="62">
        <f t="shared" si="68"/>
        <v>333199.27600000001</v>
      </c>
      <c r="J43" s="62">
        <f t="shared" si="68"/>
        <v>353048.69899999996</v>
      </c>
      <c r="K43" s="62">
        <f t="shared" si="68"/>
        <v>344723.78</v>
      </c>
      <c r="L43" s="62">
        <f t="shared" si="68"/>
        <v>358126.38500000001</v>
      </c>
      <c r="M43" s="62">
        <f t="shared" si="68"/>
        <v>364777.36899999995</v>
      </c>
      <c r="N43" s="62">
        <f t="shared" si="68"/>
        <v>318661.94099999999</v>
      </c>
      <c r="O43" s="62">
        <f t="shared" si="68"/>
        <v>352563.51299999998</v>
      </c>
      <c r="P43" s="62">
        <f t="shared" ref="P43:Q43" si="69">SUM(P23+P33)</f>
        <v>375079.87299999996</v>
      </c>
      <c r="Q43" s="62">
        <f t="shared" si="69"/>
        <v>312878.02399999998</v>
      </c>
      <c r="R43" s="62">
        <f t="shared" ref="R43" si="70">SUM(R23+R33)</f>
        <v>337691.65299999999</v>
      </c>
    </row>
    <row r="44" spans="2:24" ht="15.95" customHeight="1" x14ac:dyDescent="0.2">
      <c r="B44" s="87"/>
      <c r="C44" s="90"/>
      <c r="D44" s="9" t="s">
        <v>3</v>
      </c>
      <c r="E44" s="8">
        <f t="shared" ref="E44:O44" si="71">SUM(E24+E34)</f>
        <v>27880.598000000002</v>
      </c>
      <c r="F44" s="8">
        <f t="shared" si="71"/>
        <v>19193.672999999999</v>
      </c>
      <c r="G44" s="8">
        <f t="shared" si="71"/>
        <v>27867.291000000001</v>
      </c>
      <c r="H44" s="8">
        <f t="shared" si="71"/>
        <v>32144.09</v>
      </c>
      <c r="I44" s="8">
        <f t="shared" si="71"/>
        <v>41023.288</v>
      </c>
      <c r="J44" s="8">
        <f t="shared" si="71"/>
        <v>32947.735000000001</v>
      </c>
      <c r="K44" s="8">
        <f t="shared" si="71"/>
        <v>40338.19</v>
      </c>
      <c r="L44" s="8">
        <f t="shared" si="71"/>
        <v>48304.288999999997</v>
      </c>
      <c r="M44" s="8">
        <f t="shared" si="71"/>
        <v>49707.811000000002</v>
      </c>
      <c r="N44" s="8">
        <f t="shared" si="71"/>
        <v>46694.912000000004</v>
      </c>
      <c r="O44" s="8">
        <f t="shared" si="71"/>
        <v>30823.698</v>
      </c>
      <c r="P44" s="8">
        <f t="shared" ref="P44:Q44" si="72">SUM(P24+P34)</f>
        <v>44550.81</v>
      </c>
      <c r="Q44" s="8">
        <f t="shared" si="72"/>
        <v>54440.915999999997</v>
      </c>
      <c r="R44" s="8">
        <f t="shared" ref="R44" si="73">SUM(R24+R34)</f>
        <v>29587.190999999999</v>
      </c>
    </row>
    <row r="45" spans="2:24" ht="15.95" customHeight="1" x14ac:dyDescent="0.2">
      <c r="B45" s="87"/>
      <c r="C45" s="90"/>
      <c r="D45" s="11" t="s">
        <v>4</v>
      </c>
      <c r="E45" s="12">
        <f>E44-E43</f>
        <v>-217391.62699999998</v>
      </c>
      <c r="F45" s="12">
        <f t="shared" ref="F45:I45" si="74">F44-F43</f>
        <v>-276176.41800000001</v>
      </c>
      <c r="G45" s="12">
        <f t="shared" si="74"/>
        <v>-242180.78199999998</v>
      </c>
      <c r="H45" s="12">
        <f t="shared" si="74"/>
        <v>-300613.73199999996</v>
      </c>
      <c r="I45" s="12">
        <f t="shared" si="74"/>
        <v>-292175.98800000001</v>
      </c>
      <c r="J45" s="12">
        <f>J44-J43</f>
        <v>-320100.96399999998</v>
      </c>
      <c r="K45" s="12">
        <f t="shared" ref="K45:N45" si="75">K44-K43</f>
        <v>-304385.59000000003</v>
      </c>
      <c r="L45" s="12">
        <f t="shared" si="75"/>
        <v>-309822.09600000002</v>
      </c>
      <c r="M45" s="12">
        <f t="shared" si="75"/>
        <v>-315069.55799999996</v>
      </c>
      <c r="N45" s="12">
        <f t="shared" si="75"/>
        <v>-271967.02899999998</v>
      </c>
      <c r="O45" s="12">
        <f t="shared" ref="O45:P45" si="76">O44-O43</f>
        <v>-321739.815</v>
      </c>
      <c r="P45" s="12">
        <f t="shared" si="76"/>
        <v>-330529.06299999997</v>
      </c>
      <c r="Q45" s="12">
        <f t="shared" ref="Q45:R45" si="77">Q44-Q43</f>
        <v>-258437.10799999998</v>
      </c>
      <c r="R45" s="12">
        <f t="shared" si="77"/>
        <v>-308104.462</v>
      </c>
    </row>
    <row r="46" spans="2:24" ht="15.95" customHeight="1" x14ac:dyDescent="0.2">
      <c r="B46" s="87"/>
      <c r="C46" s="90" t="s">
        <v>5</v>
      </c>
      <c r="D46" s="58" t="s">
        <v>2</v>
      </c>
      <c r="E46" s="8">
        <f>SUM(E26+E36)</f>
        <v>32738.143</v>
      </c>
      <c r="F46" s="8">
        <f t="shared" ref="F46:O46" si="78">SUM(F26+F36)</f>
        <v>58587.794000000002</v>
      </c>
      <c r="G46" s="8">
        <f t="shared" si="78"/>
        <v>64040.275999999998</v>
      </c>
      <c r="H46" s="8">
        <f t="shared" si="78"/>
        <v>54055.538</v>
      </c>
      <c r="I46" s="8">
        <f t="shared" si="78"/>
        <v>44590.667000000001</v>
      </c>
      <c r="J46" s="8">
        <f t="shared" si="78"/>
        <v>60732.17</v>
      </c>
      <c r="K46" s="8">
        <f t="shared" si="78"/>
        <v>68837.142999999996</v>
      </c>
      <c r="L46" s="8">
        <f t="shared" si="78"/>
        <v>50558.385999999999</v>
      </c>
      <c r="M46" s="8">
        <f t="shared" si="78"/>
        <v>85506.152999999991</v>
      </c>
      <c r="N46" s="8">
        <f t="shared" si="78"/>
        <v>46414.226999999999</v>
      </c>
      <c r="O46" s="8">
        <f t="shared" si="78"/>
        <v>56012.023000000001</v>
      </c>
      <c r="P46" s="8">
        <f t="shared" ref="P46:Q46" si="79">SUM(P26+P36)</f>
        <v>84764.723000000013</v>
      </c>
      <c r="Q46" s="8">
        <f t="shared" si="79"/>
        <v>62908.45</v>
      </c>
      <c r="R46" s="8">
        <f t="shared" ref="R46" si="80">SUM(R26+R36)</f>
        <v>67704.521999999997</v>
      </c>
    </row>
    <row r="47" spans="2:24" ht="15.95" customHeight="1" x14ac:dyDescent="0.2">
      <c r="B47" s="87"/>
      <c r="C47" s="90"/>
      <c r="D47" s="9" t="s">
        <v>3</v>
      </c>
      <c r="E47" s="8">
        <f>SUM(E27+E37)</f>
        <v>7187.4609999999993</v>
      </c>
      <c r="F47" s="8">
        <f t="shared" ref="F47:O47" si="81">SUM(F27+F37)</f>
        <v>11513.029</v>
      </c>
      <c r="G47" s="8">
        <f t="shared" si="81"/>
        <v>14985.942000000001</v>
      </c>
      <c r="H47" s="8">
        <f t="shared" si="81"/>
        <v>16616.798999999999</v>
      </c>
      <c r="I47" s="8">
        <f t="shared" si="81"/>
        <v>14371.652</v>
      </c>
      <c r="J47" s="8">
        <f t="shared" si="81"/>
        <v>14408.596</v>
      </c>
      <c r="K47" s="8">
        <f t="shared" si="81"/>
        <v>11460.630999999999</v>
      </c>
      <c r="L47" s="8">
        <f t="shared" si="81"/>
        <v>14841.984</v>
      </c>
      <c r="M47" s="8">
        <f t="shared" si="81"/>
        <v>24238.792999999998</v>
      </c>
      <c r="N47" s="8">
        <f t="shared" si="81"/>
        <v>12924.877</v>
      </c>
      <c r="O47" s="8">
        <f t="shared" si="81"/>
        <v>11303.095000000001</v>
      </c>
      <c r="P47" s="8">
        <f t="shared" ref="P47:Q47" si="82">SUM(P27+P37)</f>
        <v>18208.861000000001</v>
      </c>
      <c r="Q47" s="8">
        <f t="shared" si="82"/>
        <v>14481.032999999999</v>
      </c>
      <c r="R47" s="8">
        <f t="shared" ref="R47" si="83">SUM(R27+R37)</f>
        <v>9320.3079999999991</v>
      </c>
    </row>
    <row r="48" spans="2:24" ht="15.95" customHeight="1" x14ac:dyDescent="0.2">
      <c r="B48" s="88"/>
      <c r="C48" s="91"/>
      <c r="D48" s="75" t="s">
        <v>4</v>
      </c>
      <c r="E48" s="76">
        <f t="shared" ref="E48:I48" si="84">E47-E46</f>
        <v>-25550.682000000001</v>
      </c>
      <c r="F48" s="76">
        <f t="shared" si="84"/>
        <v>-47074.764999999999</v>
      </c>
      <c r="G48" s="76">
        <f t="shared" si="84"/>
        <v>-49054.333999999995</v>
      </c>
      <c r="H48" s="76">
        <f t="shared" si="84"/>
        <v>-37438.739000000001</v>
      </c>
      <c r="I48" s="76">
        <f t="shared" si="84"/>
        <v>-30219.014999999999</v>
      </c>
      <c r="J48" s="76">
        <f>J47-J46</f>
        <v>-46323.574000000001</v>
      </c>
      <c r="K48" s="76">
        <f t="shared" ref="K48:N48" si="85">K47-K46</f>
        <v>-57376.511999999995</v>
      </c>
      <c r="L48" s="76">
        <f t="shared" si="85"/>
        <v>-35716.402000000002</v>
      </c>
      <c r="M48" s="76">
        <f t="shared" si="85"/>
        <v>-61267.359999999993</v>
      </c>
      <c r="N48" s="76">
        <f t="shared" si="85"/>
        <v>-33489.35</v>
      </c>
      <c r="O48" s="76">
        <f t="shared" ref="O48:P48" si="86">O47-O46</f>
        <v>-44708.928</v>
      </c>
      <c r="P48" s="76">
        <f t="shared" si="86"/>
        <v>-66555.862000000008</v>
      </c>
      <c r="Q48" s="76">
        <f t="shared" ref="Q48:R48" si="87">Q47-Q46</f>
        <v>-48427.417000000001</v>
      </c>
      <c r="R48" s="76">
        <f t="shared" si="87"/>
        <v>-58384.214</v>
      </c>
    </row>
    <row r="49" spans="2:15" ht="15.95" customHeight="1" x14ac:dyDescent="0.2">
      <c r="B49" s="82" t="s">
        <v>33</v>
      </c>
      <c r="C49" s="77"/>
      <c r="D49" s="7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 x14ac:dyDescent="0.2">
      <c r="B50" s="57" t="s">
        <v>31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95" spans="2:15" x14ac:dyDescent="0.2">
      <c r="B95" s="66"/>
      <c r="C95" s="66"/>
      <c r="D95" s="66"/>
      <c r="E95" s="7"/>
      <c r="F95" s="7"/>
      <c r="G95" s="7"/>
      <c r="H95" s="7"/>
      <c r="I95" s="7"/>
      <c r="J95" s="7"/>
      <c r="K95" s="7"/>
      <c r="L95" s="7"/>
      <c r="M95" s="7"/>
      <c r="N95" s="7"/>
      <c r="O95" s="66"/>
    </row>
    <row r="96" spans="2:15" x14ac:dyDescent="0.2">
      <c r="B96" s="66"/>
      <c r="C96" s="66"/>
      <c r="D96" s="66"/>
      <c r="E96" s="7"/>
      <c r="F96" s="7"/>
      <c r="G96" s="7"/>
      <c r="H96" s="7"/>
      <c r="I96" s="7"/>
      <c r="J96" s="7"/>
      <c r="K96" s="7"/>
      <c r="L96" s="7"/>
      <c r="M96" s="7"/>
      <c r="N96" s="7"/>
      <c r="O96" s="66"/>
    </row>
    <row r="97" spans="2:15" x14ac:dyDescent="0.2">
      <c r="B97" s="66"/>
      <c r="C97" s="66"/>
      <c r="D97" s="66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6"/>
    </row>
    <row r="98" spans="2:15" x14ac:dyDescent="0.2">
      <c r="B98" s="66"/>
      <c r="C98" s="66"/>
      <c r="D98" s="66"/>
      <c r="E98" s="7"/>
      <c r="F98" s="7"/>
      <c r="G98" s="7"/>
      <c r="H98" s="7"/>
      <c r="I98" s="7"/>
      <c r="J98" s="7"/>
      <c r="K98" s="7"/>
      <c r="L98" s="7"/>
      <c r="M98" s="7"/>
      <c r="N98" s="7"/>
      <c r="O98" s="66"/>
    </row>
    <row r="99" spans="2:15" x14ac:dyDescent="0.2">
      <c r="B99" s="66"/>
      <c r="C99" s="66"/>
      <c r="D99" s="66"/>
      <c r="E99" s="7"/>
      <c r="F99" s="7"/>
      <c r="G99" s="7"/>
      <c r="H99" s="7"/>
      <c r="I99" s="7"/>
      <c r="J99" s="7"/>
      <c r="K99" s="7"/>
      <c r="L99" s="7"/>
      <c r="M99" s="7"/>
      <c r="N99" s="7"/>
      <c r="O99" s="66"/>
    </row>
    <row r="100" spans="2:15" x14ac:dyDescent="0.2">
      <c r="B100" s="66"/>
      <c r="C100" s="66"/>
      <c r="D100" s="66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6"/>
    </row>
    <row r="101" spans="2:15" x14ac:dyDescent="0.2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</row>
    <row r="102" spans="2:15" x14ac:dyDescent="0.2">
      <c r="B102" s="66"/>
      <c r="C102" s="66"/>
      <c r="D102" s="66"/>
      <c r="E102" s="66"/>
      <c r="F102" s="66"/>
      <c r="G102" s="68"/>
      <c r="H102" s="68"/>
      <c r="I102" s="66"/>
      <c r="J102" s="66"/>
      <c r="K102" s="66"/>
      <c r="L102" s="66"/>
      <c r="M102" s="66"/>
      <c r="N102" s="66"/>
      <c r="O102" s="66"/>
    </row>
    <row r="103" spans="2:15" x14ac:dyDescent="0.2">
      <c r="B103" s="66"/>
      <c r="C103" s="66"/>
      <c r="D103" s="66"/>
      <c r="E103" s="66"/>
      <c r="F103" s="66"/>
      <c r="G103" s="68"/>
      <c r="H103" s="68"/>
      <c r="I103" s="66"/>
      <c r="J103" s="66"/>
      <c r="K103" s="66"/>
      <c r="L103" s="66"/>
      <c r="M103" s="66"/>
      <c r="N103" s="66"/>
      <c r="O103" s="66"/>
    </row>
    <row r="104" spans="2:15" x14ac:dyDescent="0.2">
      <c r="B104" s="66"/>
      <c r="C104" s="66"/>
      <c r="D104" s="66"/>
      <c r="E104" s="66"/>
      <c r="F104" s="66"/>
      <c r="G104" s="68"/>
      <c r="H104" s="68"/>
      <c r="I104" s="66"/>
      <c r="J104" s="66"/>
      <c r="K104" s="66"/>
      <c r="L104" s="66"/>
      <c r="M104" s="66"/>
      <c r="N104" s="66"/>
      <c r="O104" s="66"/>
    </row>
    <row r="105" spans="2:15" x14ac:dyDescent="0.2">
      <c r="B105" s="66"/>
      <c r="C105" s="66"/>
      <c r="D105" s="66"/>
      <c r="E105" s="66"/>
      <c r="F105" s="66"/>
      <c r="G105" s="68"/>
      <c r="H105" s="68"/>
      <c r="I105" s="66"/>
      <c r="J105" s="66"/>
      <c r="K105" s="66"/>
      <c r="L105" s="66"/>
      <c r="M105" s="66"/>
      <c r="N105" s="66"/>
      <c r="O105" s="66"/>
    </row>
    <row r="106" spans="2:15" x14ac:dyDescent="0.2">
      <c r="B106" s="66"/>
      <c r="C106" s="66"/>
      <c r="D106" s="66"/>
      <c r="E106" s="66"/>
      <c r="F106" s="66"/>
      <c r="G106" s="68"/>
      <c r="H106" s="68"/>
      <c r="I106" s="66"/>
      <c r="J106" s="66"/>
      <c r="K106" s="66"/>
      <c r="L106" s="66"/>
      <c r="M106" s="66"/>
      <c r="N106" s="66"/>
      <c r="O106" s="66"/>
    </row>
    <row r="107" spans="2:15" x14ac:dyDescent="0.2">
      <c r="B107" s="66"/>
      <c r="C107" s="66"/>
      <c r="D107" s="66"/>
      <c r="E107" s="66"/>
      <c r="F107" s="66"/>
      <c r="G107" s="68"/>
      <c r="H107" s="68"/>
      <c r="I107" s="66"/>
      <c r="J107" s="66"/>
      <c r="K107" s="66"/>
      <c r="L107" s="66"/>
      <c r="M107" s="66"/>
      <c r="N107" s="66"/>
      <c r="O107" s="66"/>
    </row>
    <row r="108" spans="2:15" x14ac:dyDescent="0.2">
      <c r="B108" s="66"/>
      <c r="C108" s="66"/>
      <c r="D108" s="66"/>
      <c r="E108" s="66"/>
      <c r="F108" s="66"/>
      <c r="G108" s="68"/>
      <c r="H108" s="68"/>
      <c r="I108" s="66"/>
      <c r="J108" s="66"/>
      <c r="K108" s="66"/>
      <c r="L108" s="66"/>
      <c r="M108" s="66"/>
      <c r="N108" s="66"/>
      <c r="O108" s="66"/>
    </row>
    <row r="109" spans="2:15" x14ac:dyDescent="0.2">
      <c r="B109" s="66"/>
      <c r="C109" s="66"/>
      <c r="D109" s="66"/>
      <c r="E109" s="66"/>
      <c r="F109" s="66"/>
      <c r="G109" s="68"/>
      <c r="H109" s="68"/>
      <c r="I109" s="66"/>
      <c r="J109" s="66"/>
      <c r="K109" s="66"/>
      <c r="L109" s="66"/>
      <c r="M109" s="66"/>
      <c r="N109" s="66"/>
      <c r="O109" s="66"/>
    </row>
    <row r="110" spans="2:15" x14ac:dyDescent="0.2">
      <c r="B110" s="66"/>
      <c r="C110" s="66"/>
      <c r="D110" s="66"/>
      <c r="E110" s="66"/>
      <c r="F110" s="66"/>
      <c r="G110" s="68"/>
      <c r="H110" s="68"/>
      <c r="I110" s="66"/>
      <c r="J110" s="66"/>
      <c r="K110" s="66"/>
      <c r="L110" s="66"/>
      <c r="M110" s="66"/>
      <c r="N110" s="66"/>
      <c r="O110" s="66"/>
    </row>
    <row r="111" spans="2:15" x14ac:dyDescent="0.2">
      <c r="B111" s="66"/>
      <c r="C111" s="66"/>
      <c r="D111" s="66"/>
      <c r="E111" s="66"/>
      <c r="F111" s="66"/>
      <c r="G111" s="68"/>
      <c r="H111" s="68"/>
      <c r="I111" s="66"/>
      <c r="J111" s="66"/>
      <c r="K111" s="66"/>
      <c r="L111" s="66"/>
      <c r="M111" s="66"/>
      <c r="N111" s="66"/>
      <c r="O111" s="66"/>
    </row>
    <row r="112" spans="2:15" x14ac:dyDescent="0.2">
      <c r="B112" s="66"/>
      <c r="C112" s="66"/>
      <c r="D112" s="66"/>
      <c r="E112" s="66"/>
      <c r="F112" s="66"/>
      <c r="G112" s="68"/>
      <c r="H112" s="68"/>
      <c r="I112" s="66"/>
      <c r="J112" s="66"/>
      <c r="K112" s="66"/>
      <c r="L112" s="66"/>
      <c r="M112" s="66"/>
      <c r="N112" s="66"/>
      <c r="O112" s="66"/>
    </row>
    <row r="113" spans="2:15" x14ac:dyDescent="0.2">
      <c r="B113" s="66"/>
      <c r="C113" s="66"/>
      <c r="D113" s="66"/>
      <c r="E113" s="66"/>
      <c r="F113" s="66"/>
      <c r="G113" s="68"/>
      <c r="H113" s="68"/>
      <c r="I113" s="66"/>
      <c r="J113" s="66"/>
      <c r="K113" s="66"/>
      <c r="L113" s="66"/>
      <c r="M113" s="66"/>
      <c r="N113" s="66"/>
      <c r="O113" s="66"/>
    </row>
    <row r="114" spans="2:15" x14ac:dyDescent="0.2">
      <c r="B114" s="66"/>
      <c r="C114" s="66"/>
      <c r="D114" s="66"/>
      <c r="E114" s="66"/>
      <c r="F114" s="66"/>
      <c r="G114" s="68"/>
      <c r="H114" s="68"/>
      <c r="I114" s="66"/>
      <c r="J114" s="66"/>
      <c r="K114" s="66"/>
      <c r="L114" s="66"/>
      <c r="M114" s="66"/>
      <c r="N114" s="66"/>
      <c r="O114" s="66"/>
    </row>
    <row r="115" spans="2:15" x14ac:dyDescent="0.2">
      <c r="B115" s="66"/>
      <c r="C115" s="66"/>
      <c r="D115" s="66"/>
      <c r="E115" s="66"/>
      <c r="F115" s="66"/>
      <c r="G115" s="68"/>
      <c r="H115" s="68"/>
      <c r="I115" s="66"/>
      <c r="J115" s="66"/>
      <c r="K115" s="66"/>
      <c r="L115" s="66"/>
      <c r="M115" s="66"/>
      <c r="N115" s="66"/>
      <c r="O115" s="66"/>
    </row>
    <row r="116" spans="2:15" x14ac:dyDescent="0.2">
      <c r="B116" s="66"/>
      <c r="C116" s="66"/>
      <c r="D116" s="66"/>
      <c r="E116" s="66"/>
      <c r="F116" s="66"/>
      <c r="G116" s="68"/>
      <c r="H116" s="68"/>
      <c r="I116" s="66"/>
      <c r="J116" s="66"/>
      <c r="K116" s="66"/>
      <c r="L116" s="66"/>
      <c r="M116" s="66"/>
      <c r="N116" s="66"/>
      <c r="O116" s="66"/>
    </row>
    <row r="117" spans="2:15" x14ac:dyDescent="0.2">
      <c r="B117" s="66"/>
      <c r="C117" s="66"/>
      <c r="D117" s="66"/>
      <c r="E117" s="66"/>
      <c r="F117" s="66"/>
      <c r="G117" s="68"/>
      <c r="H117" s="68"/>
      <c r="I117" s="66"/>
      <c r="J117" s="66"/>
      <c r="K117" s="66"/>
      <c r="L117" s="66"/>
      <c r="M117" s="66"/>
      <c r="N117" s="66"/>
      <c r="O117" s="66"/>
    </row>
    <row r="118" spans="2:15" x14ac:dyDescent="0.2">
      <c r="B118" s="66"/>
      <c r="C118" s="66"/>
      <c r="D118" s="66"/>
      <c r="E118" s="66"/>
      <c r="F118" s="66"/>
      <c r="G118" s="68"/>
      <c r="H118" s="68"/>
      <c r="I118" s="66"/>
      <c r="J118" s="66"/>
      <c r="K118" s="66"/>
      <c r="L118" s="66"/>
      <c r="M118" s="66"/>
      <c r="N118" s="66"/>
      <c r="O118" s="66"/>
    </row>
    <row r="119" spans="2:15" x14ac:dyDescent="0.2">
      <c r="B119" s="66"/>
      <c r="C119" s="66"/>
      <c r="D119" s="66"/>
      <c r="E119" s="66"/>
      <c r="F119" s="66"/>
      <c r="G119" s="68"/>
      <c r="H119" s="68"/>
      <c r="I119" s="66"/>
      <c r="J119" s="66"/>
      <c r="K119" s="66"/>
      <c r="L119" s="66"/>
      <c r="M119" s="66"/>
      <c r="N119" s="66"/>
      <c r="O119" s="66"/>
    </row>
    <row r="120" spans="2:15" x14ac:dyDescent="0.2">
      <c r="B120" s="66"/>
      <c r="C120" s="66"/>
      <c r="D120" s="66"/>
      <c r="E120" s="66"/>
      <c r="F120" s="66"/>
      <c r="G120" s="68"/>
      <c r="H120" s="68"/>
      <c r="I120" s="66"/>
      <c r="J120" s="66"/>
      <c r="K120" s="66"/>
      <c r="L120" s="66"/>
      <c r="M120" s="66"/>
      <c r="N120" s="66"/>
      <c r="O120" s="66"/>
    </row>
    <row r="121" spans="2:15" x14ac:dyDescent="0.2">
      <c r="B121" s="66"/>
      <c r="C121" s="66"/>
      <c r="D121" s="66"/>
      <c r="E121" s="66"/>
      <c r="F121" s="66"/>
      <c r="G121" s="68"/>
      <c r="H121" s="68"/>
      <c r="I121" s="66"/>
      <c r="J121" s="66"/>
      <c r="K121" s="66"/>
      <c r="L121" s="66"/>
      <c r="M121" s="66"/>
      <c r="N121" s="66"/>
      <c r="O121" s="66"/>
    </row>
    <row r="122" spans="2:15" x14ac:dyDescent="0.2">
      <c r="B122" s="66"/>
      <c r="C122" s="66"/>
      <c r="D122" s="66"/>
      <c r="E122" s="66"/>
      <c r="F122" s="66"/>
      <c r="G122" s="68"/>
      <c r="H122" s="68"/>
      <c r="I122" s="66"/>
      <c r="J122" s="66"/>
      <c r="K122" s="66"/>
      <c r="L122" s="66"/>
      <c r="M122" s="66"/>
      <c r="N122" s="66"/>
      <c r="O122" s="66"/>
    </row>
    <row r="123" spans="2:15" x14ac:dyDescent="0.2">
      <c r="B123" s="66"/>
      <c r="C123" s="66"/>
      <c r="D123" s="66"/>
      <c r="E123" s="66"/>
      <c r="F123" s="66"/>
      <c r="G123" s="68"/>
      <c r="H123" s="68"/>
      <c r="I123" s="66"/>
      <c r="J123" s="66"/>
      <c r="K123" s="66"/>
      <c r="L123" s="66"/>
      <c r="M123" s="66"/>
      <c r="N123" s="66"/>
      <c r="O123" s="66"/>
    </row>
    <row r="124" spans="2:15" x14ac:dyDescent="0.2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2:15" x14ac:dyDescent="0.2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2:15" x14ac:dyDescent="0.2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2:15" x14ac:dyDescent="0.2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2:15" x14ac:dyDescent="0.2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2:28" x14ac:dyDescent="0.2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2:28" x14ac:dyDescent="0.2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2:28" x14ac:dyDescent="0.2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2:28" x14ac:dyDescent="0.2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2:28" x14ac:dyDescent="0.2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2:28" x14ac:dyDescent="0.2">
      <c r="B134" s="66"/>
      <c r="C134" s="6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pans="2:28" x14ac:dyDescent="0.2">
      <c r="B135" s="66"/>
      <c r="C135" s="6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pans="2:28" x14ac:dyDescent="0.2">
      <c r="B136" s="66"/>
      <c r="C136" s="66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6"/>
      <c r="O136" s="66"/>
    </row>
    <row r="137" spans="2:28" x14ac:dyDescent="0.2">
      <c r="B137" s="66"/>
      <c r="C137" s="6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66"/>
      <c r="O137" s="66"/>
    </row>
    <row r="138" spans="2:28" x14ac:dyDescent="0.2"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</sheetData>
  <sheetProtection selectLockedCells="1" selectUnlockedCells="1"/>
  <sortState ref="U3:X8">
    <sortCondition ref="V3:V8"/>
  </sortState>
  <mergeCells count="15">
    <mergeCell ref="B3:B8"/>
    <mergeCell ref="C3:C5"/>
    <mergeCell ref="C6:C8"/>
    <mergeCell ref="B13:B18"/>
    <mergeCell ref="C13:C15"/>
    <mergeCell ref="C16:C18"/>
    <mergeCell ref="B43:B48"/>
    <mergeCell ref="C43:C45"/>
    <mergeCell ref="C46:C48"/>
    <mergeCell ref="B23:B28"/>
    <mergeCell ref="C23:C25"/>
    <mergeCell ref="C26:C28"/>
    <mergeCell ref="B33:B38"/>
    <mergeCell ref="C33:C35"/>
    <mergeCell ref="C36:C38"/>
  </mergeCells>
  <phoneticPr fontId="9" type="noConversion"/>
  <pageMargins left="0.62992125984251968" right="0.23622047244094491" top="0.98425196850393704" bottom="0.98425196850393704" header="0.51181102362204722" footer="0.51181102362204722"/>
  <pageSetup paperSize="9" scale="61" firstPageNumber="0" orientation="landscape" r:id="rId1"/>
  <headerFooter alignWithMargins="0"/>
  <ignoredErrors>
    <ignoredError sqref="E45:O45 P45:Q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0"/>
  <sheetViews>
    <sheetView showGridLines="0" zoomScaleNormal="100" workbookViewId="0">
      <selection activeCell="Q11" sqref="Q11"/>
    </sheetView>
  </sheetViews>
  <sheetFormatPr baseColWidth="10" defaultColWidth="9.140625" defaultRowHeight="12.75" x14ac:dyDescent="0.2"/>
  <cols>
    <col min="1" max="1" width="2.28515625" style="2" customWidth="1"/>
    <col min="2" max="3" width="20.7109375" style="2" customWidth="1"/>
    <col min="4" max="4" width="10.7109375" style="2" customWidth="1"/>
    <col min="5" max="18" width="12.7109375" style="2" customWidth="1"/>
    <col min="19" max="16384" width="9.140625" style="2"/>
  </cols>
  <sheetData>
    <row r="1" spans="2:18" ht="29.85" customHeight="1" x14ac:dyDescent="0.2">
      <c r="B1" s="45" t="s">
        <v>53</v>
      </c>
    </row>
    <row r="2" spans="2:18" ht="21.75" customHeight="1" x14ac:dyDescent="0.2">
      <c r="B2" s="3" t="s">
        <v>18</v>
      </c>
      <c r="C2" s="3" t="s">
        <v>0</v>
      </c>
      <c r="D2" s="34" t="s">
        <v>1</v>
      </c>
      <c r="E2" s="4">
        <v>2005</v>
      </c>
      <c r="F2" s="4">
        <v>2006</v>
      </c>
      <c r="G2" s="4">
        <v>2007</v>
      </c>
      <c r="H2" s="4">
        <v>2008</v>
      </c>
      <c r="I2" s="4">
        <v>2009</v>
      </c>
      <c r="J2" s="5">
        <v>2010</v>
      </c>
      <c r="K2" s="5">
        <v>2011</v>
      </c>
      <c r="L2" s="5">
        <v>2012</v>
      </c>
      <c r="M2" s="5">
        <v>2013</v>
      </c>
      <c r="N2" s="5">
        <v>2014</v>
      </c>
      <c r="O2" s="5">
        <v>2015</v>
      </c>
      <c r="P2" s="5">
        <v>2016</v>
      </c>
      <c r="Q2" s="5">
        <v>2017</v>
      </c>
      <c r="R2" s="5" t="s">
        <v>62</v>
      </c>
    </row>
    <row r="3" spans="2:18" ht="18" customHeight="1" x14ac:dyDescent="0.2">
      <c r="B3" s="87" t="s">
        <v>32</v>
      </c>
      <c r="C3" s="90" t="s">
        <v>34</v>
      </c>
      <c r="D3" s="6" t="s">
        <v>43</v>
      </c>
      <c r="E3" s="8">
        <v>25481.215</v>
      </c>
      <c r="F3" s="8">
        <v>16695.857</v>
      </c>
      <c r="G3" s="8">
        <v>24540.476999999999</v>
      </c>
      <c r="H3" s="8">
        <v>28933.88</v>
      </c>
      <c r="I3" s="8">
        <v>37083.271999999997</v>
      </c>
      <c r="J3" s="8">
        <v>29549.808000000001</v>
      </c>
      <c r="K3" s="8">
        <v>36503.000999999997</v>
      </c>
      <c r="L3" s="8">
        <v>44590.614999999998</v>
      </c>
      <c r="M3" s="8">
        <v>46025.332999999999</v>
      </c>
      <c r="N3" s="8">
        <v>40797.347999999998</v>
      </c>
      <c r="O3" s="8">
        <v>25863.286</v>
      </c>
      <c r="P3" s="8">
        <v>40863.919999999998</v>
      </c>
      <c r="Q3" s="8">
        <v>49123.106</v>
      </c>
      <c r="R3" s="8">
        <v>25514.453000000001</v>
      </c>
    </row>
    <row r="4" spans="2:18" ht="18" customHeight="1" x14ac:dyDescent="0.2">
      <c r="B4" s="87"/>
      <c r="C4" s="90"/>
      <c r="D4" s="9" t="s">
        <v>8</v>
      </c>
      <c r="E4" s="8">
        <v>2399.3829999999998</v>
      </c>
      <c r="F4" s="8">
        <v>2497.8159999999998</v>
      </c>
      <c r="G4" s="8">
        <v>3326.8139999999999</v>
      </c>
      <c r="H4" s="8">
        <v>3210.21</v>
      </c>
      <c r="I4" s="8">
        <v>3940.0160000000001</v>
      </c>
      <c r="J4" s="8">
        <v>3397.9270000000001</v>
      </c>
      <c r="K4" s="8">
        <v>3835.1889999999999</v>
      </c>
      <c r="L4" s="8">
        <v>3713.674</v>
      </c>
      <c r="M4" s="8">
        <v>3682.4780000000001</v>
      </c>
      <c r="N4" s="8">
        <v>5897.5640000000003</v>
      </c>
      <c r="O4" s="8">
        <v>4960.4120000000003</v>
      </c>
      <c r="P4" s="8">
        <v>3686.89</v>
      </c>
      <c r="Q4" s="8">
        <v>5317.81</v>
      </c>
      <c r="R4" s="8">
        <v>4072.7379999999998</v>
      </c>
    </row>
    <row r="5" spans="2:18" ht="18" customHeight="1" x14ac:dyDescent="0.2">
      <c r="B5" s="87"/>
      <c r="C5" s="90"/>
      <c r="D5" s="11" t="s">
        <v>9</v>
      </c>
      <c r="E5" s="12">
        <f t="shared" ref="E5:K5" si="0">SUM(E3:E4)</f>
        <v>27880.597999999998</v>
      </c>
      <c r="F5" s="12">
        <f t="shared" si="0"/>
        <v>19193.672999999999</v>
      </c>
      <c r="G5" s="12">
        <f t="shared" si="0"/>
        <v>27867.290999999997</v>
      </c>
      <c r="H5" s="12">
        <f t="shared" si="0"/>
        <v>32144.09</v>
      </c>
      <c r="I5" s="12">
        <f t="shared" si="0"/>
        <v>41023.288</v>
      </c>
      <c r="J5" s="12">
        <f>SUM(J3:J4)</f>
        <v>32947.735000000001</v>
      </c>
      <c r="K5" s="12">
        <f t="shared" si="0"/>
        <v>40338.189999999995</v>
      </c>
      <c r="L5" s="12">
        <f t="shared" ref="L5:M5" si="1">SUM(L3:L4)</f>
        <v>48304.288999999997</v>
      </c>
      <c r="M5" s="12">
        <f t="shared" si="1"/>
        <v>49707.811000000002</v>
      </c>
      <c r="N5" s="12">
        <f t="shared" ref="N5:O5" si="2">SUM(N3:N4)</f>
        <v>46694.911999999997</v>
      </c>
      <c r="O5" s="12">
        <f t="shared" si="2"/>
        <v>30823.698</v>
      </c>
      <c r="P5" s="12">
        <f t="shared" ref="P5:Q5" si="3">SUM(P3:P4)</f>
        <v>44550.81</v>
      </c>
      <c r="Q5" s="12">
        <f t="shared" si="3"/>
        <v>54440.915999999997</v>
      </c>
      <c r="R5" s="12">
        <f t="shared" ref="R5" si="4">SUM(R3:R4)</f>
        <v>29587.191000000003</v>
      </c>
    </row>
    <row r="6" spans="2:18" ht="18" customHeight="1" x14ac:dyDescent="0.2">
      <c r="B6" s="87"/>
      <c r="C6" s="94" t="s">
        <v>5</v>
      </c>
      <c r="D6" s="6" t="s">
        <v>43</v>
      </c>
      <c r="E6" s="8">
        <v>6731.0559999999996</v>
      </c>
      <c r="F6" s="8">
        <v>10665.628000000001</v>
      </c>
      <c r="G6" s="8">
        <v>14135.755999999999</v>
      </c>
      <c r="H6" s="8">
        <v>15770.489</v>
      </c>
      <c r="I6" s="8">
        <v>13600.355</v>
      </c>
      <c r="J6" s="8">
        <v>13368.046</v>
      </c>
      <c r="K6" s="8">
        <v>10560.162</v>
      </c>
      <c r="L6" s="8">
        <v>13762.683999999999</v>
      </c>
      <c r="M6" s="8">
        <v>22876.467000000001</v>
      </c>
      <c r="N6" s="8">
        <v>11608.349</v>
      </c>
      <c r="O6" s="8">
        <v>10377.339</v>
      </c>
      <c r="P6" s="8">
        <v>17275.91</v>
      </c>
      <c r="Q6" s="8">
        <v>13572.922</v>
      </c>
      <c r="R6" s="8">
        <v>8235.8829999999998</v>
      </c>
    </row>
    <row r="7" spans="2:18" ht="18" customHeight="1" x14ac:dyDescent="0.2">
      <c r="B7" s="87"/>
      <c r="C7" s="94"/>
      <c r="D7" s="9" t="s">
        <v>8</v>
      </c>
      <c r="E7" s="8">
        <v>456.40499999999997</v>
      </c>
      <c r="F7" s="8">
        <v>847.40099999999995</v>
      </c>
      <c r="G7" s="8">
        <v>850.18600000000004</v>
      </c>
      <c r="H7" s="8">
        <v>846.31</v>
      </c>
      <c r="I7" s="8">
        <v>771.29700000000003</v>
      </c>
      <c r="J7" s="8">
        <v>1040.55</v>
      </c>
      <c r="K7" s="8">
        <v>900.46900000000005</v>
      </c>
      <c r="L7" s="8">
        <v>1079.3</v>
      </c>
      <c r="M7" s="8">
        <v>1362.326</v>
      </c>
      <c r="N7" s="8">
        <v>1316.528</v>
      </c>
      <c r="O7" s="8">
        <v>925.75599999999997</v>
      </c>
      <c r="P7" s="8">
        <v>932.95100000000002</v>
      </c>
      <c r="Q7" s="8">
        <v>908.11099999999999</v>
      </c>
      <c r="R7" s="8">
        <v>1084.425</v>
      </c>
    </row>
    <row r="8" spans="2:18" ht="18" customHeight="1" x14ac:dyDescent="0.2">
      <c r="B8" s="87"/>
      <c r="C8" s="94"/>
      <c r="D8" s="35" t="s">
        <v>9</v>
      </c>
      <c r="E8" s="36">
        <f t="shared" ref="E8:K8" si="5">SUM(E6:E7)</f>
        <v>7187.4609999999993</v>
      </c>
      <c r="F8" s="36">
        <f t="shared" si="5"/>
        <v>11513.029</v>
      </c>
      <c r="G8" s="36">
        <f t="shared" si="5"/>
        <v>14985.941999999999</v>
      </c>
      <c r="H8" s="36">
        <f t="shared" si="5"/>
        <v>16616.798999999999</v>
      </c>
      <c r="I8" s="36">
        <f t="shared" si="5"/>
        <v>14371.652</v>
      </c>
      <c r="J8" s="36">
        <f>SUM(J6:J7)</f>
        <v>14408.596</v>
      </c>
      <c r="K8" s="36">
        <f t="shared" si="5"/>
        <v>11460.631000000001</v>
      </c>
      <c r="L8" s="36">
        <f t="shared" ref="L8:M8" si="6">SUM(L6:L7)</f>
        <v>14841.983999999999</v>
      </c>
      <c r="M8" s="36">
        <f t="shared" si="6"/>
        <v>24238.793000000001</v>
      </c>
      <c r="N8" s="36">
        <f t="shared" ref="N8:O8" si="7">SUM(N6:N7)</f>
        <v>12924.877</v>
      </c>
      <c r="O8" s="36">
        <f t="shared" si="7"/>
        <v>11303.094999999999</v>
      </c>
      <c r="P8" s="36">
        <f t="shared" ref="P8:Q8" si="8">SUM(P6:P7)</f>
        <v>18208.861000000001</v>
      </c>
      <c r="Q8" s="36">
        <f t="shared" si="8"/>
        <v>14481.033000000001</v>
      </c>
      <c r="R8" s="36">
        <f t="shared" ref="R8" si="9">SUM(R6:R7)</f>
        <v>9320.3079999999991</v>
      </c>
    </row>
    <row r="9" spans="2:18" ht="15" customHeight="1" x14ac:dyDescent="0.2">
      <c r="B9" s="81" t="s">
        <v>33</v>
      </c>
    </row>
    <row r="10" spans="2:18" ht="15" customHeight="1" x14ac:dyDescent="0.2">
      <c r="B10" s="57" t="s">
        <v>31</v>
      </c>
    </row>
    <row r="11" spans="2:18" x14ac:dyDescent="0.2">
      <c r="C11" s="20"/>
      <c r="D11" s="20"/>
      <c r="Q11" s="19"/>
    </row>
    <row r="12" spans="2:18" x14ac:dyDescent="0.2">
      <c r="C12" s="20"/>
      <c r="D12" s="20"/>
    </row>
    <row r="13" spans="2:18" x14ac:dyDescent="0.2">
      <c r="C13" s="20"/>
      <c r="D13" s="20"/>
      <c r="H13" s="15"/>
      <c r="I13" s="15"/>
    </row>
    <row r="14" spans="2:18" x14ac:dyDescent="0.2">
      <c r="C14" s="20"/>
      <c r="D14" s="20"/>
    </row>
    <row r="15" spans="2:18" x14ac:dyDescent="0.2">
      <c r="C15" s="20"/>
      <c r="D15" s="20"/>
    </row>
    <row r="16" spans="2:18" x14ac:dyDescent="0.2">
      <c r="C16" s="20"/>
      <c r="D16" s="20"/>
    </row>
    <row r="17" spans="3:20" x14ac:dyDescent="0.2">
      <c r="C17" s="20"/>
      <c r="D17" s="20"/>
      <c r="R17" s="15"/>
      <c r="S17" s="15"/>
      <c r="T17" s="15"/>
    </row>
    <row r="18" spans="3:20" x14ac:dyDescent="0.2">
      <c r="D18" s="20"/>
      <c r="R18" s="15"/>
      <c r="S18" s="15"/>
      <c r="T18" s="15"/>
    </row>
    <row r="19" spans="3:20" x14ac:dyDescent="0.2">
      <c r="D19" s="20"/>
      <c r="R19" s="15"/>
      <c r="S19" s="15"/>
      <c r="T19" s="15"/>
    </row>
    <row r="20" spans="3:20" x14ac:dyDescent="0.2">
      <c r="D20" s="14"/>
      <c r="R20" s="15"/>
      <c r="S20" s="15"/>
      <c r="T20" s="15"/>
    </row>
    <row r="21" spans="3:20" x14ac:dyDescent="0.2">
      <c r="R21" s="15"/>
      <c r="S21" s="15"/>
    </row>
    <row r="22" spans="3:20" x14ac:dyDescent="0.2">
      <c r="R22" s="15"/>
      <c r="S22" s="15"/>
    </row>
    <row r="23" spans="3:20" x14ac:dyDescent="0.2">
      <c r="R23" s="15"/>
      <c r="S23" s="15"/>
    </row>
    <row r="24" spans="3:20" x14ac:dyDescent="0.2">
      <c r="R24" s="15"/>
      <c r="S24" s="15"/>
    </row>
    <row r="25" spans="3:20" x14ac:dyDescent="0.2">
      <c r="R25" s="15"/>
      <c r="S25" s="15"/>
    </row>
    <row r="26" spans="3:20" x14ac:dyDescent="0.2">
      <c r="R26" s="15"/>
      <c r="S26" s="15"/>
    </row>
    <row r="27" spans="3:20" x14ac:dyDescent="0.2">
      <c r="R27" s="15"/>
      <c r="S27" s="15"/>
    </row>
    <row r="28" spans="3:20" x14ac:dyDescent="0.2">
      <c r="R28" s="15"/>
      <c r="S28" s="15"/>
    </row>
    <row r="29" spans="3:20" x14ac:dyDescent="0.2">
      <c r="R29" s="15"/>
      <c r="S29" s="15"/>
    </row>
    <row r="40" spans="7:8" x14ac:dyDescent="0.2">
      <c r="G40" s="15"/>
      <c r="H40" s="15"/>
    </row>
    <row r="41" spans="7:8" x14ac:dyDescent="0.2">
      <c r="G41" s="15"/>
      <c r="H41" s="15"/>
    </row>
    <row r="42" spans="7:8" x14ac:dyDescent="0.2">
      <c r="G42" s="15"/>
      <c r="H42" s="15"/>
    </row>
    <row r="43" spans="7:8" x14ac:dyDescent="0.2">
      <c r="G43" s="15"/>
      <c r="H43" s="15"/>
    </row>
    <row r="44" spans="7:8" x14ac:dyDescent="0.2">
      <c r="G44" s="15"/>
      <c r="H44" s="15"/>
    </row>
    <row r="45" spans="7:8" x14ac:dyDescent="0.2">
      <c r="G45" s="15"/>
      <c r="H45" s="15"/>
    </row>
    <row r="46" spans="7:8" x14ac:dyDescent="0.2">
      <c r="G46" s="15"/>
      <c r="H46" s="15"/>
    </row>
    <row r="47" spans="7:8" x14ac:dyDescent="0.2">
      <c r="G47" s="15"/>
      <c r="H47" s="15"/>
    </row>
    <row r="48" spans="7:8" x14ac:dyDescent="0.2">
      <c r="G48" s="15"/>
      <c r="H48" s="15"/>
    </row>
    <row r="49" spans="7:8" x14ac:dyDescent="0.2">
      <c r="G49" s="15"/>
      <c r="H49" s="15"/>
    </row>
    <row r="50" spans="7:8" x14ac:dyDescent="0.2">
      <c r="G50" s="15"/>
      <c r="H50" s="15"/>
    </row>
  </sheetData>
  <sheetProtection selectLockedCells="1" selectUnlockedCells="1"/>
  <mergeCells count="3">
    <mergeCell ref="B3:B8"/>
    <mergeCell ref="C3:C5"/>
    <mergeCell ref="C6:C8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7" firstPageNumber="0" orientation="landscape" horizontalDpi="300" verticalDpi="300" r:id="rId1"/>
  <headerFooter alignWithMargins="0"/>
  <ignoredErrors>
    <ignoredError sqref="J5:M5 E5:I5 N5:Q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45"/>
  <sheetViews>
    <sheetView showGridLines="0" zoomScaleNormal="100" workbookViewId="0">
      <selection activeCell="H32" sqref="H32"/>
    </sheetView>
  </sheetViews>
  <sheetFormatPr baseColWidth="10" defaultColWidth="9.140625" defaultRowHeight="12.75" x14ac:dyDescent="0.2"/>
  <cols>
    <col min="1" max="1" width="2.28515625" style="2" customWidth="1"/>
    <col min="2" max="2" width="25.140625" style="2" customWidth="1"/>
    <col min="3" max="3" width="13.7109375" style="2" customWidth="1"/>
    <col min="4" max="4" width="13.28515625" style="2" customWidth="1"/>
    <col min="5" max="5" width="8.140625" style="2" customWidth="1"/>
    <col min="6" max="6" width="24.85546875" style="2" customWidth="1"/>
    <col min="7" max="7" width="11.28515625" style="2" customWidth="1"/>
    <col min="8" max="8" width="12.140625" style="2" customWidth="1"/>
    <col min="9" max="12" width="9.140625" style="2"/>
    <col min="13" max="13" width="18.5703125" style="2" bestFit="1" customWidth="1"/>
    <col min="14" max="16384" width="9.140625" style="2"/>
  </cols>
  <sheetData>
    <row r="1" spans="2:9" ht="20.100000000000001" customHeight="1" x14ac:dyDescent="0.2">
      <c r="B1" s="44" t="s">
        <v>54</v>
      </c>
    </row>
    <row r="2" spans="2:9" ht="20.100000000000001" customHeight="1" x14ac:dyDescent="0.2">
      <c r="B2" s="30" t="s">
        <v>63</v>
      </c>
      <c r="F2" s="30" t="s">
        <v>64</v>
      </c>
    </row>
    <row r="3" spans="2:9" ht="29.1" customHeight="1" x14ac:dyDescent="0.2">
      <c r="B3" s="5"/>
      <c r="C3" s="46" t="s">
        <v>35</v>
      </c>
      <c r="D3" s="46" t="s">
        <v>10</v>
      </c>
      <c r="F3" s="5"/>
      <c r="G3" s="46" t="s">
        <v>35</v>
      </c>
      <c r="H3" s="46" t="s">
        <v>10</v>
      </c>
    </row>
    <row r="4" spans="2:9" ht="15" customHeight="1" x14ac:dyDescent="0.2">
      <c r="B4" s="21" t="s">
        <v>11</v>
      </c>
      <c r="C4" s="8">
        <v>22600.254000000001</v>
      </c>
      <c r="D4" s="8">
        <v>6022.5519999999997</v>
      </c>
      <c r="F4" s="21" t="s">
        <v>11</v>
      </c>
      <c r="G4" s="8">
        <v>16843.494999999999</v>
      </c>
      <c r="H4" s="8">
        <v>4704.415</v>
      </c>
    </row>
    <row r="5" spans="2:9" ht="15" customHeight="1" x14ac:dyDescent="0.2">
      <c r="B5" s="22" t="s">
        <v>20</v>
      </c>
      <c r="C5" s="18">
        <v>8595.6610000000001</v>
      </c>
      <c r="D5" s="18">
        <v>2588.7049999999999</v>
      </c>
      <c r="F5" s="22" t="s">
        <v>13</v>
      </c>
      <c r="G5" s="18">
        <v>3245.1529999999998</v>
      </c>
      <c r="H5" s="18">
        <v>1396.5630000000001</v>
      </c>
    </row>
    <row r="6" spans="2:9" ht="15" customHeight="1" x14ac:dyDescent="0.2">
      <c r="B6" s="21" t="s">
        <v>22</v>
      </c>
      <c r="C6" s="8">
        <v>9147.2710000000006</v>
      </c>
      <c r="D6" s="8">
        <v>2265.4760000000001</v>
      </c>
      <c r="F6" s="21" t="s">
        <v>22</v>
      </c>
      <c r="G6" s="8">
        <v>1973.5450000000001</v>
      </c>
      <c r="H6" s="8">
        <v>863.21100000000001</v>
      </c>
    </row>
    <row r="7" spans="2:9" ht="15" customHeight="1" x14ac:dyDescent="0.2">
      <c r="B7" s="22" t="s">
        <v>13</v>
      </c>
      <c r="C7" s="18">
        <v>5964.6390000000001</v>
      </c>
      <c r="D7" s="18">
        <v>1877.3309999999999</v>
      </c>
      <c r="F7" s="22" t="s">
        <v>21</v>
      </c>
      <c r="G7" s="18">
        <v>3290.357</v>
      </c>
      <c r="H7" s="18">
        <v>779.76099999999997</v>
      </c>
    </row>
    <row r="8" spans="2:9" ht="15" customHeight="1" x14ac:dyDescent="0.2">
      <c r="B8" s="21" t="s">
        <v>21</v>
      </c>
      <c r="C8" s="8">
        <v>4265.0630000000001</v>
      </c>
      <c r="D8" s="8">
        <v>643.25400000000002</v>
      </c>
      <c r="F8" s="21" t="s">
        <v>20</v>
      </c>
      <c r="G8" s="8">
        <v>1935.297</v>
      </c>
      <c r="H8" s="8">
        <v>739.90800000000002</v>
      </c>
    </row>
    <row r="9" spans="2:9" ht="15" customHeight="1" x14ac:dyDescent="0.2">
      <c r="B9" s="22" t="s">
        <v>56</v>
      </c>
      <c r="C9" s="18">
        <v>1203.098</v>
      </c>
      <c r="D9" s="18">
        <v>372.28199999999998</v>
      </c>
      <c r="F9" s="22" t="s">
        <v>56</v>
      </c>
      <c r="G9" s="18">
        <v>872.83199999999999</v>
      </c>
      <c r="H9" s="18">
        <v>275.47500000000002</v>
      </c>
    </row>
    <row r="10" spans="2:9" ht="15" customHeight="1" x14ac:dyDescent="0.2">
      <c r="B10" s="21" t="s">
        <v>14</v>
      </c>
      <c r="C10" s="8">
        <v>562.63900000000001</v>
      </c>
      <c r="D10" s="8">
        <v>209.07</v>
      </c>
      <c r="F10" s="21" t="s">
        <v>14</v>
      </c>
      <c r="G10" s="8">
        <v>359.90800000000002</v>
      </c>
      <c r="H10" s="8">
        <v>142.863</v>
      </c>
    </row>
    <row r="11" spans="2:9" ht="15" customHeight="1" x14ac:dyDescent="0.2">
      <c r="B11" s="22" t="s">
        <v>23</v>
      </c>
      <c r="C11" s="18">
        <v>907.15599999999995</v>
      </c>
      <c r="D11" s="18">
        <v>136.65700000000001</v>
      </c>
      <c r="F11" s="22" t="s">
        <v>69</v>
      </c>
      <c r="G11" s="18">
        <v>342.51499999999999</v>
      </c>
      <c r="H11" s="18">
        <v>105.398</v>
      </c>
    </row>
    <row r="12" spans="2:9" ht="15" customHeight="1" x14ac:dyDescent="0.2">
      <c r="B12" s="21" t="s">
        <v>59</v>
      </c>
      <c r="C12" s="8">
        <v>431.83100000000002</v>
      </c>
      <c r="D12" s="8">
        <v>118.83799999999999</v>
      </c>
      <c r="F12" s="21" t="s">
        <v>59</v>
      </c>
      <c r="G12" s="8">
        <v>161.37</v>
      </c>
      <c r="H12" s="8">
        <v>96.786000000000001</v>
      </c>
    </row>
    <row r="13" spans="2:9" ht="15" customHeight="1" x14ac:dyDescent="0.2">
      <c r="B13" s="22" t="s">
        <v>12</v>
      </c>
      <c r="C13" s="18">
        <v>142.36000000000001</v>
      </c>
      <c r="D13" s="18">
        <v>100.783</v>
      </c>
      <c r="F13" s="22" t="s">
        <v>70</v>
      </c>
      <c r="G13" s="18">
        <v>241.48599999999999</v>
      </c>
      <c r="H13" s="18">
        <v>77.516000000000005</v>
      </c>
    </row>
    <row r="14" spans="2:9" ht="15" customHeight="1" x14ac:dyDescent="0.2">
      <c r="B14" s="21" t="s">
        <v>38</v>
      </c>
      <c r="C14" s="8">
        <f>C15-SUM(C4:C13)</f>
        <v>620.94400000000314</v>
      </c>
      <c r="D14" s="8">
        <f>D15-SUM(D4:D13)</f>
        <v>146.08500000000095</v>
      </c>
      <c r="F14" s="21" t="s">
        <v>38</v>
      </c>
      <c r="G14" s="8">
        <f>G15-SUM(G4:G13)</f>
        <v>321.23300000000017</v>
      </c>
      <c r="H14" s="8">
        <f>H15-SUM(H4:H13)</f>
        <v>138.41200000000208</v>
      </c>
    </row>
    <row r="15" spans="2:9" ht="18" customHeight="1" x14ac:dyDescent="0.2">
      <c r="B15" s="47" t="s">
        <v>24</v>
      </c>
      <c r="C15" s="80">
        <v>54440.916000000012</v>
      </c>
      <c r="D15" s="80">
        <v>14481.032999999999</v>
      </c>
      <c r="F15" s="47" t="s">
        <v>24</v>
      </c>
      <c r="G15" s="80">
        <v>29587.190999999995</v>
      </c>
      <c r="H15" s="80">
        <v>9320.3080000000009</v>
      </c>
    </row>
    <row r="16" spans="2:9" ht="20.25" customHeight="1" x14ac:dyDescent="0.2">
      <c r="C16" s="23"/>
      <c r="G16" s="23"/>
      <c r="I16" s="23"/>
    </row>
    <row r="17" spans="2:10" ht="20.100000000000001" customHeight="1" x14ac:dyDescent="0.2">
      <c r="B17" s="44" t="s">
        <v>55</v>
      </c>
      <c r="I17" s="23"/>
    </row>
    <row r="18" spans="2:10" ht="20.100000000000001" customHeight="1" x14ac:dyDescent="0.2">
      <c r="B18" s="30" t="s">
        <v>63</v>
      </c>
      <c r="F18" s="30" t="s">
        <v>64</v>
      </c>
      <c r="I18" s="23"/>
    </row>
    <row r="19" spans="2:10" ht="25.5" x14ac:dyDescent="0.2">
      <c r="B19" s="5"/>
      <c r="C19" s="46" t="s">
        <v>35</v>
      </c>
      <c r="D19" s="46" t="s">
        <v>10</v>
      </c>
      <c r="F19" s="5"/>
      <c r="G19" s="46" t="s">
        <v>35</v>
      </c>
      <c r="H19" s="46" t="s">
        <v>10</v>
      </c>
      <c r="I19" s="23"/>
    </row>
    <row r="20" spans="2:10" ht="15" customHeight="1" x14ac:dyDescent="0.2">
      <c r="B20" s="21" t="s">
        <v>13</v>
      </c>
      <c r="C20" s="8">
        <v>142154.04399999999</v>
      </c>
      <c r="D20" s="8">
        <v>29382.695</v>
      </c>
      <c r="F20" s="21" t="s">
        <v>11</v>
      </c>
      <c r="G20" s="8">
        <v>150721.016</v>
      </c>
      <c r="H20" s="8">
        <v>32574.678</v>
      </c>
      <c r="I20" s="23"/>
    </row>
    <row r="21" spans="2:10" ht="15" customHeight="1" x14ac:dyDescent="0.2">
      <c r="B21" s="22" t="s">
        <v>11</v>
      </c>
      <c r="C21" s="18">
        <v>146559.20199999999</v>
      </c>
      <c r="D21" s="18">
        <v>25526.965</v>
      </c>
      <c r="F21" s="22" t="s">
        <v>13</v>
      </c>
      <c r="G21" s="18">
        <v>169934.86499999999</v>
      </c>
      <c r="H21" s="18">
        <v>31060.615000000002</v>
      </c>
      <c r="I21" s="23"/>
    </row>
    <row r="22" spans="2:10" ht="15" customHeight="1" x14ac:dyDescent="0.2">
      <c r="B22" s="21" t="s">
        <v>22</v>
      </c>
      <c r="C22" s="8">
        <v>13892.548000000001</v>
      </c>
      <c r="D22" s="8">
        <v>4188.4059999999999</v>
      </c>
      <c r="F22" s="21" t="s">
        <v>22</v>
      </c>
      <c r="G22" s="8">
        <v>11734.303</v>
      </c>
      <c r="H22" s="8">
        <v>2513.8919999999998</v>
      </c>
      <c r="I22" s="23"/>
    </row>
    <row r="23" spans="2:10" ht="15" customHeight="1" x14ac:dyDescent="0.2">
      <c r="B23" s="22" t="s">
        <v>61</v>
      </c>
      <c r="C23" s="18">
        <v>4625</v>
      </c>
      <c r="D23" s="18">
        <v>1661.3219999999999</v>
      </c>
      <c r="F23" s="22" t="s">
        <v>12</v>
      </c>
      <c r="G23" s="18">
        <v>2081.732</v>
      </c>
      <c r="H23" s="18">
        <v>1032.346</v>
      </c>
      <c r="I23" s="23"/>
    </row>
    <row r="24" spans="2:10" ht="15" customHeight="1" x14ac:dyDescent="0.2">
      <c r="B24" s="21" t="s">
        <v>12</v>
      </c>
      <c r="C24" s="8">
        <v>2787.5610000000001</v>
      </c>
      <c r="D24" s="8">
        <v>1278.2660000000001</v>
      </c>
      <c r="F24" s="21" t="s">
        <v>23</v>
      </c>
      <c r="G24" s="8">
        <v>2239.346</v>
      </c>
      <c r="H24" s="8">
        <v>284.41500000000002</v>
      </c>
      <c r="I24" s="23"/>
    </row>
    <row r="25" spans="2:10" ht="15" customHeight="1" x14ac:dyDescent="0.2">
      <c r="B25" s="22" t="s">
        <v>23</v>
      </c>
      <c r="C25" s="18">
        <v>835.26599999999996</v>
      </c>
      <c r="D25" s="18">
        <v>277.58300000000003</v>
      </c>
      <c r="F25" s="22" t="s">
        <v>56</v>
      </c>
      <c r="G25" s="18">
        <v>312.40100000000001</v>
      </c>
      <c r="H25" s="18">
        <v>101.66200000000001</v>
      </c>
      <c r="I25" s="23"/>
    </row>
    <row r="26" spans="2:10" ht="15" customHeight="1" x14ac:dyDescent="0.2">
      <c r="B26" s="21" t="s">
        <v>37</v>
      </c>
      <c r="C26" s="8">
        <v>1038.923</v>
      </c>
      <c r="D26" s="8">
        <v>276.71600000000001</v>
      </c>
      <c r="F26" s="21" t="s">
        <v>20</v>
      </c>
      <c r="G26" s="8">
        <v>387.40699999999998</v>
      </c>
      <c r="H26" s="8">
        <v>49.100999999999999</v>
      </c>
      <c r="I26" s="23"/>
    </row>
    <row r="27" spans="2:10" ht="15" customHeight="1" x14ac:dyDescent="0.2">
      <c r="B27" s="22" t="s">
        <v>56</v>
      </c>
      <c r="C27" s="18">
        <v>469.137</v>
      </c>
      <c r="D27" s="18">
        <v>138.24100000000001</v>
      </c>
      <c r="F27" s="22" t="s">
        <v>60</v>
      </c>
      <c r="G27" s="18">
        <v>108</v>
      </c>
      <c r="H27" s="18">
        <v>39.42</v>
      </c>
      <c r="I27" s="23"/>
    </row>
    <row r="28" spans="2:10" ht="15" customHeight="1" x14ac:dyDescent="0.2">
      <c r="B28" s="21" t="s">
        <v>38</v>
      </c>
      <c r="C28" s="8">
        <f>C29-SUM(C20:C27)</f>
        <v>516.34299999999348</v>
      </c>
      <c r="D28" s="8">
        <f t="shared" ref="D28" si="0">D29-SUM(D20:D27)</f>
        <v>178.25599999998667</v>
      </c>
      <c r="F28" s="21" t="s">
        <v>38</v>
      </c>
      <c r="G28" s="8">
        <f>G29-SUM(G20:G27)</f>
        <v>172.58299999998417</v>
      </c>
      <c r="H28" s="8">
        <f t="shared" ref="H28" si="1">H29-SUM(H20:H27)</f>
        <v>48.392999999996391</v>
      </c>
      <c r="I28" s="23"/>
    </row>
    <row r="29" spans="2:10" ht="18" customHeight="1" x14ac:dyDescent="0.2">
      <c r="B29" s="47" t="s">
        <v>24</v>
      </c>
      <c r="C29" s="80">
        <v>312878.02399999998</v>
      </c>
      <c r="D29" s="80">
        <v>62908.45</v>
      </c>
      <c r="F29" s="47" t="s">
        <v>24</v>
      </c>
      <c r="G29" s="80">
        <v>337691.65300000005</v>
      </c>
      <c r="H29" s="80">
        <v>67704.521999999983</v>
      </c>
      <c r="I29" s="23"/>
      <c r="J29" s="23"/>
    </row>
    <row r="30" spans="2:10" x14ac:dyDescent="0.2">
      <c r="G30" s="23"/>
      <c r="H30" s="23"/>
      <c r="I30" s="23"/>
    </row>
    <row r="31" spans="2:10" x14ac:dyDescent="0.2">
      <c r="B31" s="81" t="s">
        <v>33</v>
      </c>
      <c r="G31" s="23"/>
      <c r="H31" s="23"/>
      <c r="I31" s="23"/>
    </row>
    <row r="32" spans="2:10" x14ac:dyDescent="0.2">
      <c r="G32" s="23"/>
      <c r="H32" s="48"/>
      <c r="I32" s="23"/>
    </row>
    <row r="33" spans="7:9" x14ac:dyDescent="0.2">
      <c r="G33" s="23"/>
      <c r="H33" s="23"/>
      <c r="I33" s="23"/>
    </row>
    <row r="34" spans="7:9" x14ac:dyDescent="0.2">
      <c r="G34" s="23"/>
      <c r="H34" s="23"/>
      <c r="I34" s="23"/>
    </row>
    <row r="35" spans="7:9" x14ac:dyDescent="0.2">
      <c r="G35" s="23"/>
      <c r="H35" s="23"/>
      <c r="I35" s="23"/>
    </row>
    <row r="36" spans="7:9" x14ac:dyDescent="0.2">
      <c r="G36" s="23"/>
      <c r="H36" s="23"/>
      <c r="I36" s="23"/>
    </row>
    <row r="37" spans="7:9" x14ac:dyDescent="0.2">
      <c r="G37" s="23"/>
      <c r="H37" s="23"/>
      <c r="I37" s="23"/>
    </row>
    <row r="38" spans="7:9" x14ac:dyDescent="0.2">
      <c r="G38" s="23"/>
      <c r="H38" s="23"/>
      <c r="I38" s="23"/>
    </row>
    <row r="39" spans="7:9" x14ac:dyDescent="0.2">
      <c r="G39" s="23"/>
      <c r="H39" s="23"/>
      <c r="I39" s="23"/>
    </row>
    <row r="40" spans="7:9" x14ac:dyDescent="0.2">
      <c r="G40" s="23"/>
      <c r="H40" s="23"/>
      <c r="I40" s="23"/>
    </row>
    <row r="41" spans="7:9" x14ac:dyDescent="0.2">
      <c r="G41" s="23"/>
      <c r="H41" s="23"/>
      <c r="I41" s="23"/>
    </row>
    <row r="42" spans="7:9" x14ac:dyDescent="0.2">
      <c r="G42" s="23"/>
      <c r="H42" s="23"/>
      <c r="I42" s="23"/>
    </row>
    <row r="43" spans="7:9" x14ac:dyDescent="0.2">
      <c r="G43" s="23"/>
      <c r="H43" s="23"/>
      <c r="I43" s="23"/>
    </row>
    <row r="44" spans="7:9" x14ac:dyDescent="0.2">
      <c r="G44" s="23"/>
      <c r="H44" s="23"/>
      <c r="I44" s="23"/>
    </row>
    <row r="45" spans="7:9" x14ac:dyDescent="0.2">
      <c r="G45" s="23"/>
      <c r="H45" s="23"/>
      <c r="I45" s="23"/>
    </row>
    <row r="46" spans="7:9" x14ac:dyDescent="0.2">
      <c r="G46" s="23"/>
      <c r="H46" s="23"/>
      <c r="I46" s="23"/>
    </row>
    <row r="47" spans="7:9" x14ac:dyDescent="0.2">
      <c r="G47" s="23"/>
      <c r="H47" s="23"/>
      <c r="I47" s="23"/>
    </row>
    <row r="48" spans="7:9" x14ac:dyDescent="0.2">
      <c r="G48" s="23"/>
      <c r="H48" s="23"/>
      <c r="I48" s="23"/>
    </row>
    <row r="49" spans="7:10" x14ac:dyDescent="0.2">
      <c r="G49" s="23"/>
      <c r="H49" s="23"/>
      <c r="I49" s="23"/>
    </row>
    <row r="50" spans="7:10" x14ac:dyDescent="0.2">
      <c r="G50" s="23"/>
      <c r="H50" s="23"/>
      <c r="I50" s="23"/>
    </row>
    <row r="51" spans="7:10" x14ac:dyDescent="0.2">
      <c r="G51" s="23"/>
      <c r="H51" s="23"/>
      <c r="I51" s="23"/>
    </row>
    <row r="52" spans="7:10" x14ac:dyDescent="0.2">
      <c r="G52" s="23"/>
      <c r="H52" s="23"/>
      <c r="I52" s="23"/>
    </row>
    <row r="53" spans="7:10" x14ac:dyDescent="0.2">
      <c r="G53" s="23"/>
      <c r="H53" s="23"/>
      <c r="I53" s="23"/>
    </row>
    <row r="54" spans="7:10" x14ac:dyDescent="0.2">
      <c r="G54" s="23"/>
      <c r="H54" s="23"/>
      <c r="I54" s="23"/>
    </row>
    <row r="55" spans="7:10" x14ac:dyDescent="0.2">
      <c r="G55" s="23"/>
      <c r="H55" s="23"/>
      <c r="I55" s="23"/>
    </row>
    <row r="56" spans="7:10" x14ac:dyDescent="0.2">
      <c r="G56" s="23"/>
      <c r="H56" s="23"/>
      <c r="I56" s="23"/>
    </row>
    <row r="57" spans="7:10" x14ac:dyDescent="0.2">
      <c r="G57" s="23"/>
      <c r="H57" s="23"/>
      <c r="I57" s="23"/>
    </row>
    <row r="58" spans="7:10" x14ac:dyDescent="0.2">
      <c r="G58" s="23"/>
      <c r="H58" s="23"/>
      <c r="I58" s="23"/>
    </row>
    <row r="59" spans="7:10" x14ac:dyDescent="0.2">
      <c r="G59" s="23"/>
      <c r="H59" s="23"/>
      <c r="I59" s="23"/>
    </row>
    <row r="60" spans="7:10" x14ac:dyDescent="0.2">
      <c r="G60" s="23"/>
      <c r="H60" s="23"/>
      <c r="I60" s="23"/>
      <c r="J60" s="23"/>
    </row>
    <row r="61" spans="7:10" x14ac:dyDescent="0.2">
      <c r="G61" s="23"/>
      <c r="H61" s="23"/>
      <c r="I61" s="23"/>
    </row>
    <row r="62" spans="7:10" x14ac:dyDescent="0.2">
      <c r="G62" s="23"/>
      <c r="H62" s="23"/>
      <c r="I62" s="23"/>
    </row>
    <row r="63" spans="7:10" x14ac:dyDescent="0.2">
      <c r="G63" s="23"/>
      <c r="H63" s="23"/>
      <c r="I63" s="23"/>
    </row>
    <row r="64" spans="7:10" x14ac:dyDescent="0.2">
      <c r="G64" s="23"/>
      <c r="H64" s="23"/>
      <c r="I64" s="23"/>
    </row>
    <row r="65" spans="7:9" x14ac:dyDescent="0.2">
      <c r="G65" s="23"/>
      <c r="H65" s="23"/>
      <c r="I65" s="23"/>
    </row>
    <row r="66" spans="7:9" x14ac:dyDescent="0.2">
      <c r="G66" s="23"/>
      <c r="H66" s="23"/>
      <c r="I66" s="23"/>
    </row>
    <row r="67" spans="7:9" x14ac:dyDescent="0.2">
      <c r="G67" s="23"/>
      <c r="H67" s="23"/>
      <c r="I67" s="23"/>
    </row>
    <row r="68" spans="7:9" x14ac:dyDescent="0.2">
      <c r="G68" s="23"/>
      <c r="H68" s="23"/>
      <c r="I68" s="23"/>
    </row>
    <row r="69" spans="7:9" x14ac:dyDescent="0.2">
      <c r="G69" s="23"/>
      <c r="H69" s="23"/>
      <c r="I69" s="23"/>
    </row>
    <row r="70" spans="7:9" x14ac:dyDescent="0.2">
      <c r="G70" s="23"/>
      <c r="H70" s="23"/>
      <c r="I70" s="23"/>
    </row>
    <row r="71" spans="7:9" x14ac:dyDescent="0.2">
      <c r="G71" s="23"/>
      <c r="H71" s="23"/>
      <c r="I71" s="23"/>
    </row>
    <row r="72" spans="7:9" x14ac:dyDescent="0.2">
      <c r="G72" s="23"/>
      <c r="H72" s="23"/>
      <c r="I72" s="23"/>
    </row>
    <row r="73" spans="7:9" x14ac:dyDescent="0.2">
      <c r="G73" s="23"/>
      <c r="H73" s="23"/>
      <c r="I73" s="23"/>
    </row>
    <row r="74" spans="7:9" x14ac:dyDescent="0.2">
      <c r="G74" s="23"/>
      <c r="H74" s="23"/>
      <c r="I74" s="23"/>
    </row>
    <row r="75" spans="7:9" x14ac:dyDescent="0.2">
      <c r="G75" s="23"/>
      <c r="H75" s="23"/>
      <c r="I75" s="23"/>
    </row>
    <row r="76" spans="7:9" x14ac:dyDescent="0.2">
      <c r="G76" s="23"/>
      <c r="H76" s="23"/>
      <c r="I76" s="23"/>
    </row>
    <row r="77" spans="7:9" x14ac:dyDescent="0.2">
      <c r="G77" s="23"/>
      <c r="H77" s="23"/>
      <c r="I77" s="23"/>
    </row>
    <row r="78" spans="7:9" x14ac:dyDescent="0.2">
      <c r="G78" s="23"/>
      <c r="H78" s="23"/>
      <c r="I78" s="23"/>
    </row>
    <row r="79" spans="7:9" x14ac:dyDescent="0.2">
      <c r="G79" s="23"/>
      <c r="H79" s="23"/>
      <c r="I79" s="23"/>
    </row>
    <row r="80" spans="7:9" x14ac:dyDescent="0.2">
      <c r="G80" s="23"/>
      <c r="H80" s="23"/>
      <c r="I80" s="23"/>
    </row>
    <row r="81" spans="7:9" x14ac:dyDescent="0.2">
      <c r="G81" s="23"/>
      <c r="H81" s="23"/>
      <c r="I81" s="23"/>
    </row>
    <row r="82" spans="7:9" x14ac:dyDescent="0.2">
      <c r="G82" s="23"/>
      <c r="H82" s="23"/>
      <c r="I82" s="23"/>
    </row>
    <row r="83" spans="7:9" x14ac:dyDescent="0.2">
      <c r="G83" s="23"/>
      <c r="H83" s="23"/>
      <c r="I83" s="23"/>
    </row>
    <row r="84" spans="7:9" x14ac:dyDescent="0.2">
      <c r="G84" s="23"/>
      <c r="H84" s="23"/>
      <c r="I84" s="23"/>
    </row>
    <row r="85" spans="7:9" x14ac:dyDescent="0.2">
      <c r="G85" s="23"/>
      <c r="H85" s="23"/>
      <c r="I85" s="23"/>
    </row>
    <row r="86" spans="7:9" x14ac:dyDescent="0.2">
      <c r="G86" s="23"/>
      <c r="H86" s="23"/>
      <c r="I86" s="23"/>
    </row>
    <row r="87" spans="7:9" x14ac:dyDescent="0.2">
      <c r="G87" s="23"/>
      <c r="H87" s="23"/>
      <c r="I87" s="23"/>
    </row>
    <row r="88" spans="7:9" x14ac:dyDescent="0.2">
      <c r="G88" s="23"/>
      <c r="H88" s="23"/>
      <c r="I88" s="23"/>
    </row>
    <row r="89" spans="7:9" x14ac:dyDescent="0.2">
      <c r="G89" s="23"/>
      <c r="H89" s="23"/>
      <c r="I89" s="23"/>
    </row>
    <row r="90" spans="7:9" x14ac:dyDescent="0.2">
      <c r="G90" s="23"/>
      <c r="H90" s="23"/>
      <c r="I90" s="23"/>
    </row>
    <row r="91" spans="7:9" x14ac:dyDescent="0.2">
      <c r="G91" s="23"/>
      <c r="H91" s="23"/>
      <c r="I91" s="23"/>
    </row>
    <row r="92" spans="7:9" x14ac:dyDescent="0.2">
      <c r="G92" s="23"/>
      <c r="H92" s="23"/>
      <c r="I92" s="23"/>
    </row>
    <row r="93" spans="7:9" x14ac:dyDescent="0.2">
      <c r="G93" s="23"/>
      <c r="H93" s="23"/>
      <c r="I93" s="23"/>
    </row>
    <row r="94" spans="7:9" x14ac:dyDescent="0.2">
      <c r="G94" s="23"/>
      <c r="H94" s="23"/>
    </row>
    <row r="95" spans="7:9" x14ac:dyDescent="0.2">
      <c r="G95" s="23"/>
      <c r="H95" s="23"/>
    </row>
    <row r="96" spans="7:9" x14ac:dyDescent="0.2">
      <c r="G96" s="23"/>
      <c r="H96" s="23"/>
    </row>
    <row r="97" spans="7:8" x14ac:dyDescent="0.2">
      <c r="G97" s="23"/>
      <c r="H97" s="23"/>
    </row>
    <row r="98" spans="7:8" x14ac:dyDescent="0.2">
      <c r="G98" s="23"/>
      <c r="H98" s="23"/>
    </row>
    <row r="99" spans="7:8" x14ac:dyDescent="0.2">
      <c r="G99" s="23"/>
      <c r="H99" s="23"/>
    </row>
    <row r="100" spans="7:8" x14ac:dyDescent="0.2">
      <c r="G100" s="23"/>
      <c r="H100" s="23"/>
    </row>
    <row r="101" spans="7:8" x14ac:dyDescent="0.2">
      <c r="G101" s="23"/>
      <c r="H101" s="23"/>
    </row>
    <row r="102" spans="7:8" x14ac:dyDescent="0.2">
      <c r="G102" s="23"/>
      <c r="H102" s="23"/>
    </row>
    <row r="103" spans="7:8" x14ac:dyDescent="0.2">
      <c r="G103" s="23"/>
      <c r="H103" s="23"/>
    </row>
    <row r="104" spans="7:8" x14ac:dyDescent="0.2">
      <c r="G104" s="23"/>
      <c r="H104" s="23"/>
    </row>
    <row r="105" spans="7:8" x14ac:dyDescent="0.2">
      <c r="G105" s="23"/>
      <c r="H105" s="23"/>
    </row>
    <row r="106" spans="7:8" x14ac:dyDescent="0.2">
      <c r="G106" s="23"/>
      <c r="H106" s="23"/>
    </row>
    <row r="107" spans="7:8" x14ac:dyDescent="0.2">
      <c r="G107" s="23"/>
      <c r="H107" s="23"/>
    </row>
    <row r="108" spans="7:8" x14ac:dyDescent="0.2">
      <c r="G108" s="23"/>
      <c r="H108" s="23"/>
    </row>
    <row r="109" spans="7:8" x14ac:dyDescent="0.2">
      <c r="G109" s="23"/>
      <c r="H109" s="23"/>
    </row>
    <row r="110" spans="7:8" x14ac:dyDescent="0.2">
      <c r="G110" s="23"/>
      <c r="H110" s="23"/>
    </row>
    <row r="111" spans="7:8" x14ac:dyDescent="0.2">
      <c r="G111" s="23"/>
      <c r="H111" s="23"/>
    </row>
    <row r="112" spans="7:8" x14ac:dyDescent="0.2">
      <c r="G112" s="23"/>
      <c r="H112" s="23"/>
    </row>
    <row r="113" spans="7:8" x14ac:dyDescent="0.2">
      <c r="G113" s="23"/>
      <c r="H113" s="23"/>
    </row>
    <row r="114" spans="7:8" x14ac:dyDescent="0.2">
      <c r="G114" s="23"/>
      <c r="H114" s="23"/>
    </row>
    <row r="115" spans="7:8" x14ac:dyDescent="0.2">
      <c r="G115" s="23"/>
      <c r="H115" s="23"/>
    </row>
    <row r="116" spans="7:8" x14ac:dyDescent="0.2">
      <c r="G116" s="23"/>
      <c r="H116" s="23"/>
    </row>
    <row r="117" spans="7:8" x14ac:dyDescent="0.2">
      <c r="G117" s="23"/>
      <c r="H117" s="23"/>
    </row>
    <row r="118" spans="7:8" x14ac:dyDescent="0.2">
      <c r="G118" s="23"/>
      <c r="H118" s="23"/>
    </row>
    <row r="119" spans="7:8" x14ac:dyDescent="0.2">
      <c r="G119" s="23"/>
      <c r="H119" s="23"/>
    </row>
    <row r="120" spans="7:8" x14ac:dyDescent="0.2">
      <c r="G120" s="23"/>
      <c r="H120" s="23"/>
    </row>
    <row r="121" spans="7:8" x14ac:dyDescent="0.2">
      <c r="G121" s="23"/>
      <c r="H121" s="23"/>
    </row>
    <row r="122" spans="7:8" x14ac:dyDescent="0.2">
      <c r="G122" s="23"/>
      <c r="H122" s="23"/>
    </row>
    <row r="123" spans="7:8" x14ac:dyDescent="0.2">
      <c r="G123" s="23"/>
      <c r="H123" s="23"/>
    </row>
    <row r="124" spans="7:8" x14ac:dyDescent="0.2">
      <c r="G124" s="23"/>
      <c r="H124" s="23"/>
    </row>
    <row r="125" spans="7:8" x14ac:dyDescent="0.2">
      <c r="G125" s="23"/>
      <c r="H125" s="23"/>
    </row>
    <row r="126" spans="7:8" x14ac:dyDescent="0.2">
      <c r="G126" s="23"/>
      <c r="H126" s="23"/>
    </row>
    <row r="127" spans="7:8" x14ac:dyDescent="0.2">
      <c r="G127" s="23"/>
      <c r="H127" s="23"/>
    </row>
    <row r="128" spans="7:8" x14ac:dyDescent="0.2">
      <c r="G128" s="23"/>
      <c r="H128" s="23"/>
    </row>
    <row r="129" spans="7:8" x14ac:dyDescent="0.2">
      <c r="G129" s="23"/>
      <c r="H129" s="23"/>
    </row>
    <row r="130" spans="7:8" x14ac:dyDescent="0.2">
      <c r="G130" s="23"/>
      <c r="H130" s="23"/>
    </row>
    <row r="131" spans="7:8" x14ac:dyDescent="0.2">
      <c r="G131" s="23"/>
      <c r="H131" s="23"/>
    </row>
    <row r="132" spans="7:8" x14ac:dyDescent="0.2">
      <c r="G132" s="23"/>
      <c r="H132" s="23"/>
    </row>
    <row r="133" spans="7:8" x14ac:dyDescent="0.2">
      <c r="G133" s="23"/>
      <c r="H133" s="23"/>
    </row>
    <row r="134" spans="7:8" x14ac:dyDescent="0.2">
      <c r="G134" s="23"/>
      <c r="H134" s="23"/>
    </row>
    <row r="135" spans="7:8" x14ac:dyDescent="0.2">
      <c r="G135" s="23"/>
      <c r="H135" s="23"/>
    </row>
    <row r="136" spans="7:8" x14ac:dyDescent="0.2">
      <c r="G136" s="23"/>
      <c r="H136" s="23"/>
    </row>
    <row r="137" spans="7:8" x14ac:dyDescent="0.2">
      <c r="G137" s="23"/>
      <c r="H137" s="23"/>
    </row>
    <row r="138" spans="7:8" x14ac:dyDescent="0.2">
      <c r="G138" s="23"/>
      <c r="H138" s="23"/>
    </row>
    <row r="139" spans="7:8" x14ac:dyDescent="0.2">
      <c r="G139" s="23"/>
      <c r="H139" s="23"/>
    </row>
    <row r="140" spans="7:8" x14ac:dyDescent="0.2">
      <c r="G140" s="23"/>
      <c r="H140" s="23"/>
    </row>
    <row r="141" spans="7:8" x14ac:dyDescent="0.2">
      <c r="G141" s="23"/>
      <c r="H141" s="23"/>
    </row>
    <row r="142" spans="7:8" x14ac:dyDescent="0.2">
      <c r="G142" s="23"/>
      <c r="H142" s="23"/>
    </row>
    <row r="143" spans="7:8" x14ac:dyDescent="0.2">
      <c r="G143" s="23"/>
      <c r="H143" s="23"/>
    </row>
    <row r="144" spans="7:8" x14ac:dyDescent="0.2">
      <c r="G144" s="23"/>
      <c r="H144" s="23"/>
    </row>
    <row r="145" spans="7:8" x14ac:dyDescent="0.2">
      <c r="G145" s="23"/>
      <c r="H145" s="23"/>
    </row>
  </sheetData>
  <sheetProtection selectLockedCells="1" selectUnlockedCells="1"/>
  <sortState ref="N27:P47">
    <sortCondition descending="1" ref="P27:P47"/>
  </sortState>
  <phoneticPr fontId="9" type="noConversion"/>
  <pageMargins left="0.74803149606299213" right="0.74803149606299213" top="0.98425196850393704" bottom="0.98425196850393704" header="0.51181102362204722" footer="0.51181102362204722"/>
  <pageSetup paperSize="9" scale="74" firstPageNumber="0" orientation="portrait" horizontalDpi="300" verticalDpi="300" r:id="rId1"/>
  <headerFooter alignWithMargins="0"/>
  <ignoredErrors>
    <ignoredError sqref="B2 B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8"/>
  <sheetViews>
    <sheetView showGridLines="0" zoomScale="95" zoomScaleNormal="95" workbookViewId="0">
      <selection activeCell="P18" sqref="P18"/>
    </sheetView>
  </sheetViews>
  <sheetFormatPr baseColWidth="10" defaultColWidth="9.140625" defaultRowHeight="12.75" x14ac:dyDescent="0.2"/>
  <cols>
    <col min="1" max="1" width="2.28515625" style="2" customWidth="1"/>
    <col min="2" max="2" width="25.140625" style="2" customWidth="1"/>
    <col min="3" max="3" width="12.140625" style="2" customWidth="1"/>
    <col min="4" max="17" width="12.7109375" style="2" customWidth="1"/>
    <col min="18" max="16384" width="9.140625" style="2"/>
  </cols>
  <sheetData>
    <row r="1" spans="2:17" ht="29.85" customHeight="1" x14ac:dyDescent="0.2">
      <c r="B1" s="30" t="s">
        <v>29</v>
      </c>
    </row>
    <row r="2" spans="2:17" ht="21.95" customHeight="1" x14ac:dyDescent="0.2">
      <c r="B2" s="4" t="s">
        <v>15</v>
      </c>
      <c r="C2" s="24" t="s">
        <v>0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32" t="s">
        <v>17</v>
      </c>
      <c r="J2" s="32" t="s">
        <v>28</v>
      </c>
      <c r="K2" s="32">
        <v>2012</v>
      </c>
      <c r="L2" s="32">
        <v>2013</v>
      </c>
      <c r="M2" s="32" t="s">
        <v>44</v>
      </c>
      <c r="N2" s="32" t="s">
        <v>57</v>
      </c>
      <c r="O2" s="32" t="s">
        <v>58</v>
      </c>
      <c r="P2" s="32" t="s">
        <v>65</v>
      </c>
      <c r="Q2" s="32" t="s">
        <v>62</v>
      </c>
    </row>
    <row r="3" spans="2:17" ht="21.95" customHeight="1" x14ac:dyDescent="0.2">
      <c r="B3" s="79" t="s">
        <v>45</v>
      </c>
      <c r="C3" s="56" t="s">
        <v>16</v>
      </c>
      <c r="D3" s="8">
        <v>29267</v>
      </c>
      <c r="E3" s="8">
        <v>28791</v>
      </c>
      <c r="F3" s="8">
        <v>28886</v>
      </c>
      <c r="G3" s="8">
        <v>25999</v>
      </c>
      <c r="H3" s="7">
        <v>22311</v>
      </c>
      <c r="I3" s="7">
        <v>20578</v>
      </c>
      <c r="J3" s="7">
        <v>21907</v>
      </c>
      <c r="K3" s="7">
        <v>20875</v>
      </c>
      <c r="L3" s="7">
        <v>21568</v>
      </c>
      <c r="M3" s="7">
        <v>21696</v>
      </c>
      <c r="N3" s="7">
        <v>20267</v>
      </c>
      <c r="O3" s="7">
        <v>19252</v>
      </c>
      <c r="P3" s="7">
        <v>20129</v>
      </c>
      <c r="Q3" s="7">
        <v>17832</v>
      </c>
    </row>
    <row r="4" spans="2:17" ht="21.95" customHeight="1" x14ac:dyDescent="0.2">
      <c r="B4" s="79" t="s">
        <v>46</v>
      </c>
      <c r="C4" s="56" t="s">
        <v>16</v>
      </c>
      <c r="D4" s="8">
        <v>7941</v>
      </c>
      <c r="E4" s="8">
        <v>8170</v>
      </c>
      <c r="F4" s="8">
        <v>8177</v>
      </c>
      <c r="G4" s="8">
        <v>7526</v>
      </c>
      <c r="H4" s="7">
        <v>6139</v>
      </c>
      <c r="I4" s="7">
        <v>4953</v>
      </c>
      <c r="J4" s="7">
        <v>4594</v>
      </c>
      <c r="K4" s="7">
        <v>4177</v>
      </c>
      <c r="L4" s="7">
        <v>5190</v>
      </c>
      <c r="M4" s="7">
        <v>5518</v>
      </c>
      <c r="N4" s="7">
        <v>4355</v>
      </c>
      <c r="O4" s="7">
        <v>4044</v>
      </c>
      <c r="P4" s="7">
        <v>3606</v>
      </c>
      <c r="Q4" s="7">
        <v>2967</v>
      </c>
    </row>
    <row r="5" spans="2:17" ht="21.95" customHeight="1" x14ac:dyDescent="0.2">
      <c r="B5" s="69" t="s">
        <v>47</v>
      </c>
      <c r="C5" s="70" t="s">
        <v>16</v>
      </c>
      <c r="D5" s="71">
        <v>37208</v>
      </c>
      <c r="E5" s="71">
        <v>36961</v>
      </c>
      <c r="F5" s="71">
        <v>37063</v>
      </c>
      <c r="G5" s="71">
        <v>33525</v>
      </c>
      <c r="H5" s="71">
        <v>28450</v>
      </c>
      <c r="I5" s="71">
        <v>25531</v>
      </c>
      <c r="J5" s="71">
        <v>26501</v>
      </c>
      <c r="K5" s="71">
        <v>25052</v>
      </c>
      <c r="L5" s="71">
        <v>26758</v>
      </c>
      <c r="M5" s="71">
        <v>27214</v>
      </c>
      <c r="N5" s="71">
        <v>24622</v>
      </c>
      <c r="O5" s="71">
        <v>23296</v>
      </c>
      <c r="P5" s="71">
        <v>23735</v>
      </c>
      <c r="Q5" s="71">
        <v>20800</v>
      </c>
    </row>
    <row r="6" spans="2:17" ht="21.95" customHeight="1" x14ac:dyDescent="0.2">
      <c r="B6" s="79" t="s">
        <v>48</v>
      </c>
      <c r="C6" s="56" t="s">
        <v>36</v>
      </c>
      <c r="D6" s="8">
        <v>473690</v>
      </c>
      <c r="E6" s="8">
        <v>511429</v>
      </c>
      <c r="F6" s="8">
        <v>530565</v>
      </c>
      <c r="G6" s="8">
        <v>448073</v>
      </c>
      <c r="H6" s="7">
        <v>401562</v>
      </c>
      <c r="I6" s="7">
        <v>339175</v>
      </c>
      <c r="J6" s="7">
        <v>347461</v>
      </c>
      <c r="K6" s="7">
        <v>409266</v>
      </c>
      <c r="L6" s="7">
        <v>429057</v>
      </c>
      <c r="M6" s="7">
        <v>472690</v>
      </c>
      <c r="N6" s="7">
        <v>444166</v>
      </c>
      <c r="O6" s="7">
        <v>407675</v>
      </c>
      <c r="P6" s="7">
        <v>475865</v>
      </c>
      <c r="Q6" s="7">
        <v>402769</v>
      </c>
    </row>
    <row r="7" spans="2:17" ht="21.95" customHeight="1" x14ac:dyDescent="0.2">
      <c r="B7" s="79" t="s">
        <v>49</v>
      </c>
      <c r="C7" s="56" t="s">
        <v>36</v>
      </c>
      <c r="D7" s="8">
        <v>74317</v>
      </c>
      <c r="E7" s="8">
        <v>83862</v>
      </c>
      <c r="F7" s="8">
        <v>90925</v>
      </c>
      <c r="G7" s="8">
        <v>80008</v>
      </c>
      <c r="H7" s="7">
        <v>66245</v>
      </c>
      <c r="I7" s="7">
        <v>44660</v>
      </c>
      <c r="J7" s="7">
        <v>42338</v>
      </c>
      <c r="K7" s="7">
        <v>36383</v>
      </c>
      <c r="L7" s="7">
        <v>58589</v>
      </c>
      <c r="M7" s="7">
        <v>67183</v>
      </c>
      <c r="N7" s="7">
        <v>42624</v>
      </c>
      <c r="O7" s="7">
        <v>43366</v>
      </c>
      <c r="P7" s="7">
        <v>39165</v>
      </c>
      <c r="Q7" s="7">
        <v>28917</v>
      </c>
    </row>
    <row r="8" spans="2:17" ht="21.95" customHeight="1" x14ac:dyDescent="0.2">
      <c r="B8" s="72" t="s">
        <v>50</v>
      </c>
      <c r="C8" s="73" t="s">
        <v>36</v>
      </c>
      <c r="D8" s="74">
        <v>548007</v>
      </c>
      <c r="E8" s="74">
        <v>595291</v>
      </c>
      <c r="F8" s="74">
        <v>621490</v>
      </c>
      <c r="G8" s="74">
        <v>528081</v>
      </c>
      <c r="H8" s="74">
        <v>467807</v>
      </c>
      <c r="I8" s="74">
        <v>383835</v>
      </c>
      <c r="J8" s="74">
        <v>389798</v>
      </c>
      <c r="K8" s="74">
        <v>445649</v>
      </c>
      <c r="L8" s="74">
        <v>487646</v>
      </c>
      <c r="M8" s="74">
        <v>539872</v>
      </c>
      <c r="N8" s="74">
        <v>486790</v>
      </c>
      <c r="O8" s="74">
        <v>451041</v>
      </c>
      <c r="P8" s="74">
        <v>515030</v>
      </c>
      <c r="Q8" s="74">
        <v>431686</v>
      </c>
    </row>
    <row r="9" spans="2:17" ht="15" customHeight="1" x14ac:dyDescent="0.2">
      <c r="B9" s="2" t="s">
        <v>31</v>
      </c>
    </row>
    <row r="10" spans="2:17" x14ac:dyDescent="0.2">
      <c r="D10" s="23"/>
      <c r="E10" s="23"/>
      <c r="F10" s="23"/>
      <c r="G10" s="23"/>
    </row>
    <row r="11" spans="2:17" ht="30" customHeight="1" x14ac:dyDescent="0.2">
      <c r="B11" s="30" t="s">
        <v>66</v>
      </c>
      <c r="G11" s="15"/>
      <c r="H11" s="15"/>
      <c r="I11" s="15"/>
      <c r="J11" s="15"/>
      <c r="K11" s="15"/>
      <c r="L11" s="15"/>
      <c r="M11" s="15"/>
    </row>
    <row r="12" spans="2:17" ht="21.95" customHeight="1" x14ac:dyDescent="0.2">
      <c r="B12" s="4" t="s">
        <v>15</v>
      </c>
      <c r="C12" s="24" t="s">
        <v>0</v>
      </c>
      <c r="D12" s="5">
        <v>2005</v>
      </c>
      <c r="E12" s="5">
        <v>2006</v>
      </c>
      <c r="F12" s="5">
        <v>2007</v>
      </c>
      <c r="G12" s="5">
        <v>2008</v>
      </c>
      <c r="H12" s="5">
        <v>2009</v>
      </c>
      <c r="I12" s="32" t="s">
        <v>17</v>
      </c>
      <c r="J12" s="32">
        <v>2011</v>
      </c>
      <c r="K12" s="32">
        <v>2012</v>
      </c>
      <c r="L12" s="32">
        <v>2013</v>
      </c>
      <c r="M12" s="32">
        <v>2014</v>
      </c>
      <c r="N12" s="32">
        <v>2015</v>
      </c>
      <c r="O12" s="32">
        <v>2016</v>
      </c>
      <c r="P12" s="32">
        <v>2017</v>
      </c>
      <c r="Q12" s="32" t="s">
        <v>62</v>
      </c>
    </row>
    <row r="13" spans="2:17" ht="21.95" customHeight="1" x14ac:dyDescent="0.2">
      <c r="B13" s="84" t="s">
        <v>67</v>
      </c>
      <c r="C13" s="70" t="s">
        <v>36</v>
      </c>
      <c r="D13" s="85">
        <v>15516.498</v>
      </c>
      <c r="E13" s="85">
        <v>16423.215</v>
      </c>
      <c r="F13" s="85">
        <v>20213.248</v>
      </c>
      <c r="G13" s="85">
        <v>22868.11</v>
      </c>
      <c r="H13" s="85">
        <v>22174.838</v>
      </c>
      <c r="I13" s="85">
        <v>21383.822</v>
      </c>
      <c r="J13" s="85">
        <v>21150.675999999999</v>
      </c>
      <c r="K13" s="85" t="s">
        <v>68</v>
      </c>
      <c r="L13" s="85" t="s">
        <v>68</v>
      </c>
      <c r="M13" s="85" t="s">
        <v>68</v>
      </c>
      <c r="N13" s="85">
        <v>36220.15</v>
      </c>
      <c r="O13" s="85">
        <v>40542.26</v>
      </c>
      <c r="P13" s="85">
        <v>46243.392999999996</v>
      </c>
      <c r="Q13" s="85">
        <v>37226.47</v>
      </c>
    </row>
    <row r="14" spans="2:17" x14ac:dyDescent="0.2">
      <c r="B14" s="2" t="s">
        <v>31</v>
      </c>
      <c r="D14" s="23"/>
      <c r="E14" s="23"/>
      <c r="F14" s="23"/>
      <c r="G14" s="23"/>
      <c r="H14" s="23"/>
      <c r="I14" s="23"/>
      <c r="J14" s="23"/>
    </row>
    <row r="15" spans="2:17" ht="18" customHeight="1" x14ac:dyDescent="0.2">
      <c r="D15" s="23"/>
      <c r="E15" s="23"/>
      <c r="F15" s="23"/>
      <c r="G15" s="23"/>
      <c r="H15" s="25"/>
      <c r="I15"/>
      <c r="J15"/>
    </row>
    <row r="16" spans="2:17" ht="18" customHeight="1" x14ac:dyDescent="0.2">
      <c r="D16" s="23"/>
      <c r="E16" s="23"/>
      <c r="F16" s="23"/>
      <c r="G16" s="23"/>
      <c r="H16"/>
      <c r="I16"/>
      <c r="J16"/>
      <c r="L16" s="7"/>
      <c r="M16" s="7"/>
    </row>
    <row r="17" spans="8:16" x14ac:dyDescent="0.2">
      <c r="H17"/>
      <c r="I17"/>
      <c r="J17"/>
      <c r="L17" s="7"/>
      <c r="M17" s="7"/>
    </row>
    <row r="18" spans="8:16" x14ac:dyDescent="0.2">
      <c r="N18"/>
      <c r="O18"/>
      <c r="P18" s="19"/>
    </row>
  </sheetData>
  <sheetProtection selectLockedCells="1" selectUnlockedCells="1"/>
  <phoneticPr fontId="9" type="noConversion"/>
  <pageMargins left="0.35" right="0.25" top="1" bottom="1" header="0.51180555555555551" footer="0.51180555555555551"/>
  <pageSetup paperSize="9" scale="86" firstPageNumber="0" orientation="landscape" horizontalDpi="300" verticalDpi="300" r:id="rId1"/>
  <headerFooter alignWithMargins="0"/>
  <ignoredErrors>
    <ignoredError sqref="I2:J2 M2:P2 I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showGridLines="0" zoomScaleNormal="100" workbookViewId="0">
      <selection activeCell="B20" sqref="B20"/>
    </sheetView>
  </sheetViews>
  <sheetFormatPr baseColWidth="10" defaultColWidth="9.140625" defaultRowHeight="12.75" x14ac:dyDescent="0.2"/>
  <cols>
    <col min="1" max="1" width="2.28515625" customWidth="1"/>
    <col min="2" max="2" width="28.28515625" style="2" customWidth="1"/>
    <col min="3" max="3" width="10.85546875" style="2" customWidth="1"/>
    <col min="4" max="17" width="12.7109375" style="2" customWidth="1"/>
    <col min="18" max="16384" width="9.140625" style="2"/>
  </cols>
  <sheetData>
    <row r="1" spans="2:17" ht="25.5" customHeight="1" x14ac:dyDescent="0.2">
      <c r="B1" s="50" t="s">
        <v>30</v>
      </c>
    </row>
    <row r="2" spans="2:17" ht="23.25" customHeight="1" x14ac:dyDescent="0.2">
      <c r="B2" s="1" t="s">
        <v>15</v>
      </c>
      <c r="C2" s="1" t="s">
        <v>0</v>
      </c>
      <c r="D2" s="27">
        <v>2005</v>
      </c>
      <c r="E2" s="27">
        <v>2006</v>
      </c>
      <c r="F2" s="27">
        <v>2007</v>
      </c>
      <c r="G2" s="27">
        <v>2008</v>
      </c>
      <c r="H2" s="27">
        <v>2009</v>
      </c>
      <c r="I2" s="27">
        <v>2010</v>
      </c>
      <c r="J2" s="27">
        <v>2011</v>
      </c>
      <c r="K2" s="27">
        <v>2012</v>
      </c>
      <c r="L2" s="27">
        <v>2013</v>
      </c>
      <c r="M2" s="27">
        <v>2014</v>
      </c>
      <c r="N2" s="27">
        <v>2015</v>
      </c>
      <c r="O2" s="27">
        <v>2016</v>
      </c>
      <c r="P2" s="27">
        <v>2017</v>
      </c>
      <c r="Q2" s="27">
        <v>2018</v>
      </c>
    </row>
    <row r="3" spans="2:17" ht="18" customHeight="1" x14ac:dyDescent="0.2">
      <c r="B3" s="51" t="s">
        <v>25</v>
      </c>
      <c r="C3" s="16" t="s">
        <v>36</v>
      </c>
      <c r="D3" s="8">
        <v>548007</v>
      </c>
      <c r="E3" s="8">
        <v>595291</v>
      </c>
      <c r="F3" s="49">
        <v>621490</v>
      </c>
      <c r="G3" s="8">
        <v>528081</v>
      </c>
      <c r="H3" s="8">
        <v>467807</v>
      </c>
      <c r="I3" s="49">
        <v>383835</v>
      </c>
      <c r="J3" s="49">
        <v>389798</v>
      </c>
      <c r="K3" s="49">
        <v>445649</v>
      </c>
      <c r="L3" s="49">
        <v>487646</v>
      </c>
      <c r="M3" s="49">
        <v>539872</v>
      </c>
      <c r="N3" s="49">
        <v>486790</v>
      </c>
      <c r="O3" s="49">
        <v>451041</v>
      </c>
      <c r="P3" s="49">
        <v>515030</v>
      </c>
      <c r="Q3" s="49">
        <v>431686</v>
      </c>
    </row>
    <row r="4" spans="2:17" ht="18" customHeight="1" x14ac:dyDescent="0.2">
      <c r="B4" s="52" t="s">
        <v>26</v>
      </c>
      <c r="C4" s="17" t="s">
        <v>36</v>
      </c>
      <c r="D4" s="18">
        <v>245272.22499999998</v>
      </c>
      <c r="E4" s="18">
        <v>295370.09100000001</v>
      </c>
      <c r="F4" s="18">
        <v>270048.07299999997</v>
      </c>
      <c r="G4" s="18">
        <v>332757.82199999999</v>
      </c>
      <c r="H4" s="18">
        <v>333199.27600000001</v>
      </c>
      <c r="I4" s="18">
        <v>353048.69899999996</v>
      </c>
      <c r="J4" s="18">
        <v>344723.78</v>
      </c>
      <c r="K4" s="18">
        <v>358126.38500000001</v>
      </c>
      <c r="L4" s="18">
        <v>364777.36899999995</v>
      </c>
      <c r="M4" s="18">
        <v>318661.94099999999</v>
      </c>
      <c r="N4" s="18">
        <v>352563.51299999998</v>
      </c>
      <c r="O4" s="18">
        <v>375079.87299999996</v>
      </c>
      <c r="P4" s="18">
        <v>312878.02399999998</v>
      </c>
      <c r="Q4" s="18">
        <v>337691.65299999999</v>
      </c>
    </row>
    <row r="5" spans="2:17" ht="18" customHeight="1" x14ac:dyDescent="0.2">
      <c r="B5" s="31" t="s">
        <v>27</v>
      </c>
      <c r="C5" s="28" t="s">
        <v>36</v>
      </c>
      <c r="D5" s="53">
        <v>27880.598000000002</v>
      </c>
      <c r="E5" s="53">
        <v>19193.672999999999</v>
      </c>
      <c r="F5" s="53">
        <v>27867.291000000001</v>
      </c>
      <c r="G5" s="53">
        <v>32144.09</v>
      </c>
      <c r="H5" s="53">
        <v>41023.288</v>
      </c>
      <c r="I5" s="53">
        <v>32947.735000000001</v>
      </c>
      <c r="J5" s="53">
        <v>40338.19</v>
      </c>
      <c r="K5" s="53">
        <v>48304.288999999997</v>
      </c>
      <c r="L5" s="53">
        <v>49707.811000000002</v>
      </c>
      <c r="M5" s="53">
        <v>46694.912000000004</v>
      </c>
      <c r="N5" s="53">
        <v>30823.698</v>
      </c>
      <c r="O5" s="53">
        <v>44550.81</v>
      </c>
      <c r="P5" s="53">
        <v>54440.915999999997</v>
      </c>
      <c r="Q5" s="53">
        <v>29587.190999999999</v>
      </c>
    </row>
    <row r="6" spans="2:17" ht="18" customHeight="1" x14ac:dyDescent="0.2">
      <c r="B6" s="54"/>
      <c r="C6" s="5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8" spans="2:17" x14ac:dyDescent="0.2">
      <c r="C8"/>
      <c r="D8"/>
      <c r="E8"/>
      <c r="F8"/>
      <c r="G8"/>
      <c r="H8"/>
      <c r="I8"/>
      <c r="J8"/>
      <c r="K8"/>
    </row>
    <row r="9" spans="2:17" x14ac:dyDescent="0.2">
      <c r="C9"/>
      <c r="D9"/>
      <c r="E9"/>
      <c r="F9"/>
      <c r="G9"/>
      <c r="H9"/>
      <c r="I9"/>
      <c r="J9"/>
      <c r="K9"/>
    </row>
    <row r="10" spans="2:17" x14ac:dyDescent="0.2">
      <c r="C10"/>
      <c r="D10"/>
      <c r="E10"/>
      <c r="F10"/>
      <c r="G10"/>
      <c r="H10"/>
      <c r="I10"/>
      <c r="J10"/>
      <c r="K10"/>
    </row>
    <row r="11" spans="2:17" x14ac:dyDescent="0.2">
      <c r="C11"/>
      <c r="D11"/>
      <c r="E11"/>
      <c r="F11"/>
      <c r="G11"/>
      <c r="H11"/>
      <c r="I11"/>
      <c r="J11"/>
      <c r="K11"/>
    </row>
    <row r="12" spans="2:17" x14ac:dyDescent="0.2">
      <c r="C12"/>
      <c r="D12"/>
      <c r="E12"/>
      <c r="F12"/>
      <c r="G12"/>
      <c r="H12"/>
      <c r="I12"/>
      <c r="J12"/>
      <c r="K12"/>
    </row>
    <row r="13" spans="2:17" x14ac:dyDescent="0.2">
      <c r="C13"/>
      <c r="D13"/>
      <c r="E13"/>
      <c r="F13"/>
      <c r="G13"/>
      <c r="H13"/>
      <c r="I13"/>
      <c r="J13"/>
      <c r="K13"/>
    </row>
    <row r="14" spans="2:17" x14ac:dyDescent="0.2">
      <c r="C14"/>
      <c r="D14"/>
      <c r="E14"/>
      <c r="F14"/>
      <c r="G14"/>
      <c r="H14"/>
      <c r="I14"/>
      <c r="J14"/>
      <c r="K14"/>
    </row>
    <row r="15" spans="2:17" x14ac:dyDescent="0.2">
      <c r="C15"/>
      <c r="D15"/>
      <c r="E15"/>
      <c r="F15"/>
      <c r="G15"/>
      <c r="H15"/>
      <c r="I15"/>
      <c r="J15"/>
      <c r="K15"/>
    </row>
    <row r="16" spans="2:17" x14ac:dyDescent="0.2">
      <c r="C16"/>
      <c r="D16"/>
      <c r="E16"/>
      <c r="F16"/>
      <c r="G16"/>
      <c r="H16"/>
      <c r="I16"/>
      <c r="J16"/>
      <c r="K16"/>
    </row>
    <row r="17" spans="3:11" x14ac:dyDescent="0.2">
      <c r="C17"/>
      <c r="D17"/>
      <c r="E17"/>
      <c r="F17"/>
      <c r="G17"/>
      <c r="H17"/>
      <c r="I17"/>
      <c r="J17"/>
      <c r="K17"/>
    </row>
    <row r="18" spans="3:11" x14ac:dyDescent="0.2">
      <c r="C18"/>
      <c r="D18"/>
      <c r="E18"/>
      <c r="F18"/>
      <c r="G18"/>
      <c r="H18"/>
      <c r="I18"/>
      <c r="J18"/>
      <c r="K18"/>
    </row>
    <row r="19" spans="3:11" x14ac:dyDescent="0.2">
      <c r="C19"/>
      <c r="D19"/>
      <c r="E19"/>
      <c r="F19"/>
      <c r="G19"/>
      <c r="H19"/>
      <c r="I19"/>
      <c r="J19"/>
      <c r="K19"/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showGridLines="0" tabSelected="1" zoomScaleNormal="100" workbookViewId="0">
      <selection activeCell="D14" sqref="D14"/>
    </sheetView>
  </sheetViews>
  <sheetFormatPr baseColWidth="10" defaultColWidth="9.140625" defaultRowHeight="12.75" x14ac:dyDescent="0.2"/>
  <cols>
    <col min="1" max="1" width="2.28515625" customWidth="1"/>
    <col min="2" max="2" width="35.140625" style="2" customWidth="1"/>
    <col min="3" max="3" width="10.85546875" style="2" customWidth="1"/>
    <col min="4" max="17" width="12.7109375" style="2" customWidth="1"/>
    <col min="18" max="16384" width="9.140625" style="2"/>
  </cols>
  <sheetData>
    <row r="1" spans="2:17" ht="25.5" customHeight="1" x14ac:dyDescent="0.2">
      <c r="B1" s="30" t="s">
        <v>71</v>
      </c>
      <c r="C1" s="26"/>
      <c r="D1" s="26"/>
      <c r="E1" s="26"/>
      <c r="F1" s="26"/>
      <c r="G1" s="26"/>
      <c r="H1" s="26"/>
      <c r="I1" s="26"/>
      <c r="J1" s="26"/>
      <c r="K1"/>
      <c r="L1"/>
      <c r="M1"/>
      <c r="N1"/>
      <c r="O1"/>
      <c r="P1"/>
      <c r="Q1"/>
    </row>
    <row r="2" spans="2:17" ht="23.25" customHeight="1" x14ac:dyDescent="0.2">
      <c r="B2" s="1" t="s">
        <v>15</v>
      </c>
      <c r="C2" s="1" t="s">
        <v>0</v>
      </c>
      <c r="D2" s="27">
        <v>2005</v>
      </c>
      <c r="E2" s="27">
        <v>2006</v>
      </c>
      <c r="F2" s="27">
        <v>2007</v>
      </c>
      <c r="G2" s="27">
        <v>2008</v>
      </c>
      <c r="H2" s="27">
        <v>2009</v>
      </c>
      <c r="I2" s="27">
        <v>2010</v>
      </c>
      <c r="J2" s="27">
        <v>2011</v>
      </c>
      <c r="K2" s="27">
        <v>2012</v>
      </c>
      <c r="L2" s="27">
        <v>2013</v>
      </c>
      <c r="M2" s="27">
        <v>2014</v>
      </c>
      <c r="N2" s="27">
        <v>2015</v>
      </c>
      <c r="O2" s="27">
        <v>2016</v>
      </c>
      <c r="P2" s="27">
        <v>2017</v>
      </c>
      <c r="Q2" s="27">
        <v>2018</v>
      </c>
    </row>
    <row r="3" spans="2:17" ht="18" customHeight="1" x14ac:dyDescent="0.2">
      <c r="B3" s="95" t="s">
        <v>72</v>
      </c>
      <c r="C3" s="16" t="s">
        <v>36</v>
      </c>
      <c r="D3" s="7">
        <v>548007</v>
      </c>
      <c r="E3" s="7">
        <v>595291</v>
      </c>
      <c r="F3" s="7">
        <v>621490</v>
      </c>
      <c r="G3" s="7">
        <v>528081</v>
      </c>
      <c r="H3" s="7">
        <v>467807</v>
      </c>
      <c r="I3" s="7">
        <v>383835</v>
      </c>
      <c r="J3" s="7">
        <v>389798</v>
      </c>
      <c r="K3" s="7">
        <v>445649</v>
      </c>
      <c r="L3" s="7">
        <v>487646</v>
      </c>
      <c r="M3" s="7">
        <v>539872</v>
      </c>
      <c r="N3" s="7">
        <v>486790</v>
      </c>
      <c r="O3" s="7">
        <v>451041</v>
      </c>
      <c r="P3" s="7">
        <v>515030</v>
      </c>
      <c r="Q3" s="7">
        <v>431686</v>
      </c>
    </row>
    <row r="4" spans="2:17" ht="18" customHeight="1" x14ac:dyDescent="0.2">
      <c r="B4" s="96" t="s">
        <v>73</v>
      </c>
      <c r="C4" s="17" t="s">
        <v>36</v>
      </c>
      <c r="D4" s="18"/>
      <c r="E4" s="18">
        <v>574</v>
      </c>
      <c r="F4" s="18">
        <v>187</v>
      </c>
      <c r="G4" s="97">
        <v>0</v>
      </c>
      <c r="H4" s="97">
        <v>0</v>
      </c>
      <c r="I4" s="97">
        <v>0</v>
      </c>
      <c r="J4" s="97">
        <v>0</v>
      </c>
      <c r="K4" s="97">
        <v>30</v>
      </c>
      <c r="L4" s="97">
        <v>25</v>
      </c>
      <c r="M4" s="97">
        <v>41.24</v>
      </c>
      <c r="N4" s="97">
        <v>48.6</v>
      </c>
      <c r="O4" s="97">
        <v>21.172999999999998</v>
      </c>
      <c r="P4" s="97">
        <v>22</v>
      </c>
      <c r="Q4" s="97"/>
    </row>
    <row r="5" spans="2:17" ht="18" customHeight="1" x14ac:dyDescent="0.2">
      <c r="B5" s="31"/>
      <c r="C5" s="28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2:17" ht="18" customHeight="1" x14ac:dyDescent="0.2">
      <c r="B6" s="54"/>
      <c r="C6" s="5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8" spans="2:17" x14ac:dyDescent="0.2">
      <c r="C8"/>
      <c r="D8"/>
      <c r="E8"/>
      <c r="F8"/>
      <c r="G8"/>
      <c r="H8"/>
      <c r="I8"/>
      <c r="J8"/>
      <c r="K8"/>
    </row>
    <row r="9" spans="2:17" x14ac:dyDescent="0.2">
      <c r="C9"/>
      <c r="D9"/>
      <c r="E9"/>
      <c r="F9"/>
      <c r="G9"/>
      <c r="H9"/>
      <c r="I9"/>
      <c r="J9"/>
      <c r="K9"/>
    </row>
    <row r="10" spans="2:17" x14ac:dyDescent="0.2">
      <c r="C10"/>
      <c r="D10"/>
      <c r="E10"/>
      <c r="F10"/>
      <c r="G10"/>
      <c r="H10"/>
      <c r="I10"/>
      <c r="J10"/>
      <c r="K10"/>
    </row>
    <row r="11" spans="2:17" x14ac:dyDescent="0.2">
      <c r="C11"/>
      <c r="D11"/>
      <c r="E11"/>
      <c r="F11"/>
      <c r="G11"/>
      <c r="H11"/>
      <c r="I11"/>
      <c r="J11"/>
      <c r="K11"/>
    </row>
    <row r="12" spans="2:17" x14ac:dyDescent="0.2">
      <c r="C12"/>
      <c r="D12"/>
      <c r="E12"/>
      <c r="F12"/>
      <c r="G12"/>
      <c r="H12"/>
      <c r="I12"/>
      <c r="J12"/>
      <c r="K12"/>
    </row>
    <row r="13" spans="2:17" x14ac:dyDescent="0.2">
      <c r="C13"/>
      <c r="D13"/>
      <c r="E13"/>
      <c r="F13"/>
      <c r="G13"/>
      <c r="H13"/>
      <c r="I13"/>
      <c r="J13"/>
      <c r="K13"/>
    </row>
    <row r="14" spans="2:17" x14ac:dyDescent="0.2">
      <c r="C14"/>
      <c r="D14"/>
      <c r="E14"/>
      <c r="F14"/>
      <c r="G14"/>
      <c r="H14"/>
      <c r="I14"/>
      <c r="J14"/>
      <c r="K14"/>
    </row>
    <row r="15" spans="2:17" x14ac:dyDescent="0.2">
      <c r="C15"/>
      <c r="D15"/>
      <c r="E15"/>
      <c r="F15"/>
      <c r="G15"/>
      <c r="H15"/>
      <c r="I15"/>
      <c r="J15"/>
      <c r="K15"/>
    </row>
    <row r="16" spans="2:17" x14ac:dyDescent="0.2">
      <c r="C16"/>
      <c r="D16"/>
      <c r="E16"/>
      <c r="F16"/>
      <c r="G16"/>
      <c r="H16"/>
      <c r="I16"/>
      <c r="J16"/>
      <c r="K16"/>
    </row>
    <row r="17" spans="3:11" x14ac:dyDescent="0.2">
      <c r="C17"/>
      <c r="D17"/>
      <c r="E17"/>
      <c r="F17"/>
      <c r="G17"/>
      <c r="H17"/>
      <c r="I17"/>
      <c r="J17"/>
      <c r="K17"/>
    </row>
    <row r="18" spans="3:11" x14ac:dyDescent="0.2">
      <c r="C18"/>
      <c r="D18"/>
      <c r="E18"/>
      <c r="F18"/>
      <c r="G18"/>
      <c r="H18"/>
      <c r="I18"/>
      <c r="J18"/>
      <c r="K18"/>
    </row>
    <row r="19" spans="3:11" x14ac:dyDescent="0.2">
      <c r="C19"/>
      <c r="D19"/>
      <c r="E19"/>
      <c r="F19"/>
      <c r="G19"/>
      <c r="H19"/>
      <c r="I19"/>
      <c r="J19"/>
      <c r="K19"/>
    </row>
  </sheetData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'1'!Zone_d_impression</vt:lpstr>
      <vt:lpstr>'2'!Zone_d_impression</vt:lpstr>
      <vt:lpstr>'3'!Zone_d_impression</vt:lpstr>
      <vt:lpstr>'4'!Zone_d_impression</vt:lpstr>
      <vt:lpstr>'5'!Zone_d_impression</vt:lpstr>
      <vt:lpstr>'6'!Zone_d_impression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Invité</cp:lastModifiedBy>
  <cp:lastPrinted>2019-10-07T15:54:44Z</cp:lastPrinted>
  <dcterms:created xsi:type="dcterms:W3CDTF">2011-09-19T15:33:05Z</dcterms:created>
  <dcterms:modified xsi:type="dcterms:W3CDTF">2019-12-06T13:59:49Z</dcterms:modified>
</cp:coreProperties>
</file>