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ESCV\2019-2020\Exercícios\Produtos\"/>
    </mc:Choice>
  </mc:AlternateContent>
  <bookViews>
    <workbookView xWindow="0" yWindow="0" windowWidth="19200" windowHeight="7335" tabRatio="610" activeTab="5"/>
  </bookViews>
  <sheets>
    <sheet name="1" sheetId="2" r:id="rId1"/>
    <sheet name="2" sheetId="3" r:id="rId2"/>
    <sheet name="3" sheetId="4" r:id="rId3"/>
    <sheet name="4" sheetId="5" r:id="rId4"/>
    <sheet name="5" sheetId="6" r:id="rId5"/>
    <sheet name="6" sheetId="7" r:id="rId6"/>
  </sheets>
  <definedNames>
    <definedName name="_xlnm.Print_Area" localSheetId="0">'1'!$B$1:$W$12</definedName>
  </definedNames>
  <calcPr calcId="152511"/>
</workbook>
</file>

<file path=xl/calcChain.xml><?xml version="1.0" encoding="utf-8"?>
<calcChain xmlns="http://schemas.openxmlformats.org/spreadsheetml/2006/main">
  <c r="D33" i="4" l="1"/>
  <c r="C33" i="4"/>
  <c r="I8" i="3" l="1"/>
  <c r="H8" i="3"/>
  <c r="G8" i="3"/>
  <c r="F8" i="3"/>
  <c r="E8" i="3"/>
  <c r="I5" i="3"/>
  <c r="H5" i="3"/>
  <c r="G5" i="3"/>
  <c r="F5" i="3"/>
  <c r="E5" i="3"/>
  <c r="I11" i="2"/>
  <c r="H11" i="2"/>
  <c r="G11" i="2"/>
  <c r="F11" i="2"/>
  <c r="E11" i="2"/>
  <c r="I10" i="2"/>
  <c r="H10" i="2"/>
  <c r="G10" i="2"/>
  <c r="F10" i="2"/>
  <c r="E10" i="2"/>
  <c r="I8" i="2"/>
  <c r="H8" i="2"/>
  <c r="G8" i="2"/>
  <c r="F8" i="2"/>
  <c r="E8" i="2"/>
  <c r="I5" i="2"/>
  <c r="H5" i="2"/>
  <c r="G5" i="2"/>
  <c r="F5" i="2"/>
  <c r="E5" i="2"/>
  <c r="W8" i="3" l="1"/>
  <c r="W5" i="3"/>
  <c r="W11" i="2"/>
  <c r="W10" i="2"/>
  <c r="W8" i="2"/>
  <c r="W5" i="2"/>
  <c r="J5" i="3" l="1"/>
  <c r="J8" i="3"/>
  <c r="V8" i="3" l="1"/>
  <c r="V5" i="3"/>
  <c r="V11" i="2"/>
  <c r="V10" i="2"/>
  <c r="V8" i="2"/>
  <c r="V5" i="2"/>
  <c r="U8" i="3" l="1"/>
  <c r="U5" i="3"/>
  <c r="U11" i="2"/>
  <c r="U10" i="2"/>
  <c r="U8" i="2"/>
  <c r="U5" i="2"/>
  <c r="J8" i="2" l="1"/>
  <c r="J10" i="2"/>
  <c r="J11" i="2"/>
  <c r="T8" i="3" l="1"/>
  <c r="S8" i="3"/>
  <c r="T5" i="3"/>
  <c r="S5" i="3"/>
  <c r="T11" i="2"/>
  <c r="S11" i="2"/>
  <c r="T10" i="2"/>
  <c r="S10" i="2"/>
  <c r="T8" i="2"/>
  <c r="S8" i="2"/>
  <c r="T5" i="2"/>
  <c r="S5" i="2"/>
  <c r="D16" i="4" l="1"/>
  <c r="C16" i="4"/>
  <c r="H33" i="4"/>
  <c r="G33" i="4"/>
  <c r="R8" i="3"/>
  <c r="R5" i="3"/>
  <c r="R11" i="2"/>
  <c r="R10" i="2"/>
  <c r="R8" i="2"/>
  <c r="R5" i="2"/>
  <c r="H16" i="4" l="1"/>
  <c r="G16" i="4"/>
  <c r="Q8" i="3"/>
  <c r="Q5" i="3"/>
  <c r="Q11" i="2" l="1"/>
  <c r="Q10" i="2"/>
  <c r="Q8" i="2"/>
  <c r="Q5" i="2"/>
  <c r="O8" i="3"/>
  <c r="O5" i="3"/>
  <c r="O11" i="2"/>
  <c r="O10" i="2"/>
  <c r="O8" i="2"/>
  <c r="O5" i="2"/>
  <c r="P8" i="3"/>
  <c r="N8" i="3"/>
  <c r="M8" i="3"/>
  <c r="L8" i="3"/>
  <c r="K8" i="3"/>
  <c r="P5" i="3"/>
  <c r="N5" i="3"/>
  <c r="M5" i="3"/>
  <c r="L5" i="3"/>
  <c r="K5" i="3"/>
  <c r="P11" i="2"/>
  <c r="N11" i="2"/>
  <c r="M11" i="2"/>
  <c r="L11" i="2"/>
  <c r="K11" i="2"/>
  <c r="P10" i="2"/>
  <c r="N10" i="2"/>
  <c r="M10" i="2"/>
  <c r="L10" i="2"/>
  <c r="K10" i="2"/>
  <c r="P8" i="2"/>
  <c r="N8" i="2"/>
  <c r="M8" i="2"/>
  <c r="L8" i="2"/>
  <c r="K8" i="2"/>
  <c r="P5" i="2"/>
  <c r="N5" i="2"/>
  <c r="M5" i="2"/>
  <c r="L5" i="2"/>
  <c r="K5" i="2"/>
  <c r="J5" i="2"/>
</calcChain>
</file>

<file path=xl/sharedStrings.xml><?xml version="1.0" encoding="utf-8"?>
<sst xmlns="http://schemas.openxmlformats.org/spreadsheetml/2006/main" count="129" uniqueCount="67">
  <si>
    <t>Unidade</t>
  </si>
  <si>
    <t>Fluxo</t>
  </si>
  <si>
    <t>Entradas</t>
  </si>
  <si>
    <t>Saídas</t>
  </si>
  <si>
    <t>Saldo</t>
  </si>
  <si>
    <r>
      <t xml:space="preserve">Valor
</t>
    </r>
    <r>
      <rPr>
        <sz val="10"/>
        <color indexed="19"/>
        <rFont val="Arial"/>
        <family val="2"/>
      </rPr>
      <t>(1000 EUR)</t>
    </r>
  </si>
  <si>
    <t>EUR/Kg</t>
  </si>
  <si>
    <t>Preço Médio de Exportação</t>
  </si>
  <si>
    <t>PT</t>
  </si>
  <si>
    <t>Total</t>
  </si>
  <si>
    <r>
      <t xml:space="preserve">Valor 
</t>
    </r>
    <r>
      <rPr>
        <sz val="10"/>
        <color indexed="60"/>
        <rFont val="Arial"/>
        <family val="2"/>
      </rPr>
      <t>(1000 EUR)</t>
    </r>
  </si>
  <si>
    <t>Espanha</t>
  </si>
  <si>
    <t>Países Baixos</t>
  </si>
  <si>
    <t>França</t>
  </si>
  <si>
    <t>Cabo Verde</t>
  </si>
  <si>
    <t>Alemanha</t>
  </si>
  <si>
    <t>Angola</t>
  </si>
  <si>
    <t>Rubrica</t>
  </si>
  <si>
    <t>ha</t>
  </si>
  <si>
    <t xml:space="preserve">Produção </t>
  </si>
  <si>
    <t>Produção</t>
  </si>
  <si>
    <t>Importação</t>
  </si>
  <si>
    <t>Exportação</t>
  </si>
  <si>
    <t>2010</t>
  </si>
  <si>
    <t>Preço Médio de Importação</t>
  </si>
  <si>
    <t>2011</t>
  </si>
  <si>
    <t>Outros países</t>
  </si>
  <si>
    <r>
      <t xml:space="preserve">Quantidade
</t>
    </r>
    <r>
      <rPr>
        <sz val="10"/>
        <color indexed="19"/>
        <rFont val="Arial"/>
        <family val="2"/>
      </rPr>
      <t>(tonelada)</t>
    </r>
  </si>
  <si>
    <r>
      <t>Quantidade</t>
    </r>
    <r>
      <rPr>
        <sz val="10"/>
        <color indexed="60"/>
        <rFont val="Arial"/>
        <family val="2"/>
      </rPr>
      <t xml:space="preserve"> 
(tonelada)</t>
    </r>
  </si>
  <si>
    <t>Área</t>
  </si>
  <si>
    <t>tonelada</t>
  </si>
  <si>
    <t xml:space="preserve">Laranja - Comércio Internacional </t>
  </si>
  <si>
    <t>Laranja - Destinos das Saídas - UE e Países Terceiros (PT)</t>
  </si>
  <si>
    <t xml:space="preserve">Laranja - Principais destinos das Saídas </t>
  </si>
  <si>
    <t>Laranja - Área e Produção</t>
  </si>
  <si>
    <t>Laranja - Indicadores de análise do Comércio Internacional</t>
  </si>
  <si>
    <t>Polónia</t>
  </si>
  <si>
    <t>Roménia</t>
  </si>
  <si>
    <r>
      <t>Quantidade</t>
    </r>
    <r>
      <rPr>
        <sz val="10"/>
        <color indexed="19"/>
        <rFont val="Arial"/>
        <family val="2"/>
      </rPr>
      <t xml:space="preserve">
(tonelada)</t>
    </r>
  </si>
  <si>
    <r>
      <t>Valor</t>
    </r>
    <r>
      <rPr>
        <sz val="10"/>
        <color indexed="19"/>
        <rFont val="Arial"/>
        <family val="2"/>
      </rPr>
      <t xml:space="preserve">
(1000 EUR)</t>
    </r>
  </si>
  <si>
    <t>Luxemburgo</t>
  </si>
  <si>
    <t>África do Sul</t>
  </si>
  <si>
    <t>Argentina</t>
  </si>
  <si>
    <t>Uruguai</t>
  </si>
  <si>
    <t>Zimbabwe</t>
  </si>
  <si>
    <t xml:space="preserve">Laranja - Principais origens das Entradas </t>
  </si>
  <si>
    <t>Produto</t>
  </si>
  <si>
    <t>Laranja
(fresca ou seca)</t>
  </si>
  <si>
    <t>UE</t>
  </si>
  <si>
    <t>2012</t>
  </si>
  <si>
    <t>2013</t>
  </si>
  <si>
    <t>2014</t>
  </si>
  <si>
    <t>2015</t>
  </si>
  <si>
    <t>Emirados Árabes Unidos</t>
  </si>
  <si>
    <t>Brasil</t>
  </si>
  <si>
    <t>Marrocos</t>
  </si>
  <si>
    <t>Egipto</t>
  </si>
  <si>
    <t>* dados preliminares</t>
  </si>
  <si>
    <t>Canadá</t>
  </si>
  <si>
    <t>2018*</t>
  </si>
  <si>
    <r>
      <t>2017</t>
    </r>
    <r>
      <rPr>
        <b/>
        <sz val="10"/>
        <color indexed="56"/>
        <rFont val="Arial"/>
        <family val="2"/>
      </rPr>
      <t xml:space="preserve"> </t>
    </r>
  </si>
  <si>
    <r>
      <t>2018</t>
    </r>
    <r>
      <rPr>
        <b/>
        <sz val="10"/>
        <color indexed="56"/>
        <rFont val="Arial"/>
        <family val="2"/>
      </rPr>
      <t xml:space="preserve"> </t>
    </r>
    <r>
      <rPr>
        <sz val="10"/>
        <color indexed="56"/>
        <rFont val="Arial"/>
        <family val="2"/>
      </rPr>
      <t>(dados preliminares)</t>
    </r>
  </si>
  <si>
    <t>Dinamarca</t>
  </si>
  <si>
    <t>Itália</t>
  </si>
  <si>
    <t>Produção total</t>
  </si>
  <si>
    <t>Produção Certificada IGP - Citrinos</t>
  </si>
  <si>
    <t>Citrinos - Produção total versus Produção Certificada IGP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</si>
</sst>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</font>
    <font>
      <b/>
      <sz val="9"/>
      <color indexed="19"/>
      <name val="Arial"/>
      <family val="2"/>
    </font>
    <font>
      <sz val="10"/>
      <color indexed="19"/>
      <name val="Arial"/>
      <family val="2"/>
    </font>
    <font>
      <b/>
      <sz val="12"/>
      <color indexed="56"/>
      <name val="Arial"/>
      <family val="2"/>
    </font>
    <font>
      <b/>
      <sz val="10"/>
      <color indexed="60"/>
      <name val="Arial"/>
      <family val="2"/>
    </font>
    <font>
      <u/>
      <sz val="10"/>
      <color indexed="12"/>
      <name val="Arial"/>
      <family val="2"/>
    </font>
    <font>
      <b/>
      <sz val="10"/>
      <color indexed="1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.5"/>
      <color indexed="19"/>
      <name val="Arial"/>
      <family val="2"/>
    </font>
    <font>
      <b/>
      <sz val="9.5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EAEAEA"/>
        <bgColor indexed="64"/>
      </patternFill>
    </fill>
    <fill>
      <patternFill patternType="solid">
        <fgColor rgb="FFDDDDDD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47"/>
      </top>
      <bottom/>
      <diagonal/>
    </border>
    <border>
      <left/>
      <right/>
      <top/>
      <bottom style="hair">
        <color indexed="47"/>
      </bottom>
      <diagonal/>
    </border>
    <border>
      <left/>
      <right/>
      <top style="hair">
        <color indexed="47"/>
      </top>
      <bottom style="hair">
        <color indexed="47"/>
      </bottom>
      <diagonal/>
    </border>
    <border>
      <left/>
      <right/>
      <top style="thin">
        <color indexed="47"/>
      </top>
      <bottom style="thin">
        <color indexed="47"/>
      </bottom>
      <diagonal/>
    </border>
    <border>
      <left/>
      <right/>
      <top style="thin">
        <color indexed="47"/>
      </top>
      <bottom style="hair">
        <color indexed="47"/>
      </bottom>
      <diagonal/>
    </border>
  </borders>
  <cellStyleXfs count="7">
    <xf numFmtId="0" fontId="0" fillId="0" borderId="0"/>
    <xf numFmtId="0" fontId="1" fillId="0" borderId="0" applyNumberFormat="0" applyFill="0" applyProtection="0">
      <alignment vertical="center" wrapText="1"/>
    </xf>
    <xf numFmtId="0" fontId="2" fillId="0" borderId="0" applyNumberFormat="0" applyFill="0" applyProtection="0">
      <alignment vertical="center"/>
    </xf>
    <xf numFmtId="0" fontId="3" fillId="0" borderId="0" applyNumberForma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4" fillId="2" borderId="0" applyNumberFormat="0" applyProtection="0">
      <alignment horizontal="center" vertical="center"/>
    </xf>
    <xf numFmtId="2" fontId="12" fillId="0" borderId="1" applyFill="0" applyProtection="0">
      <alignment vertical="center"/>
    </xf>
  </cellStyleXfs>
  <cellXfs count="88">
    <xf numFmtId="0" fontId="0" fillId="0" borderId="0" xfId="0"/>
    <xf numFmtId="0" fontId="4" fillId="2" borderId="0" xfId="5" applyNumberFormat="1" applyFont="1" applyProtection="1">
      <alignment horizontal="center" vertical="center"/>
    </xf>
    <xf numFmtId="0" fontId="0" fillId="0" borderId="0" xfId="0" applyAlignment="1">
      <alignment vertical="center"/>
    </xf>
    <xf numFmtId="0" fontId="3" fillId="0" borderId="0" xfId="3" applyNumberFormat="1" applyFont="1" applyFill="1" applyBorder="1" applyProtection="1">
      <alignment vertical="center"/>
    </xf>
    <xf numFmtId="0" fontId="4" fillId="2" borderId="0" xfId="5" applyNumberFormat="1" applyFont="1" applyBorder="1" applyProtection="1">
      <alignment horizontal="center" vertical="center"/>
    </xf>
    <xf numFmtId="0" fontId="4" fillId="2" borderId="0" xfId="5" applyNumberFormat="1" applyFont="1" applyBorder="1" applyAlignment="1" applyProtection="1">
      <alignment vertical="center"/>
    </xf>
    <xf numFmtId="0" fontId="4" fillId="2" borderId="0" xfId="5" applyNumberFormat="1" applyFont="1" applyBorder="1" applyAlignment="1" applyProtection="1">
      <alignment horizontal="right" vertical="center"/>
    </xf>
    <xf numFmtId="0" fontId="2" fillId="0" borderId="0" xfId="2" applyNumberFormat="1" applyFont="1" applyFill="1" applyProtection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3" fontId="7" fillId="3" borderId="3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4" applyNumberFormat="1" applyFill="1" applyBorder="1" applyAlignment="1" applyProtection="1">
      <alignment horizontal="right" vertical="center"/>
    </xf>
    <xf numFmtId="0" fontId="2" fillId="0" borderId="2" xfId="2" applyNumberFormat="1" applyFont="1" applyFill="1" applyBorder="1" applyProtection="1">
      <alignment vertical="center"/>
    </xf>
    <xf numFmtId="2" fontId="0" fillId="0" borderId="2" xfId="0" applyNumberFormat="1" applyBorder="1" applyAlignment="1">
      <alignment vertical="center"/>
    </xf>
    <xf numFmtId="0" fontId="2" fillId="3" borderId="3" xfId="2" applyNumberFormat="1" applyFont="1" applyFill="1" applyBorder="1" applyProtection="1">
      <alignment vertical="center"/>
    </xf>
    <xf numFmtId="2" fontId="12" fillId="3" borderId="3" xfId="6" applyFill="1" applyBorder="1" applyProtection="1">
      <alignment vertical="center"/>
    </xf>
    <xf numFmtId="0" fontId="2" fillId="0" borderId="0" xfId="2" applyNumberFormat="1" applyFont="1" applyFill="1" applyBorder="1" applyProtection="1">
      <alignment vertical="center"/>
    </xf>
    <xf numFmtId="2" fontId="12" fillId="0" borderId="0" xfId="6" applyFill="1" applyBorder="1" applyProtection="1">
      <alignment vertical="center"/>
    </xf>
    <xf numFmtId="0" fontId="9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2" fillId="0" borderId="0" xfId="2" applyNumberFormat="1" applyFont="1" applyFill="1" applyAlignment="1" applyProtection="1">
      <alignment horizontal="center" vertical="center"/>
    </xf>
    <xf numFmtId="0" fontId="2" fillId="3" borderId="0" xfId="2" applyNumberFormat="1" applyFont="1" applyFill="1" applyAlignment="1" applyProtection="1">
      <alignment horizontal="center" vertical="center"/>
    </xf>
    <xf numFmtId="3" fontId="0" fillId="3" borderId="0" xfId="0" applyNumberFormat="1" applyFill="1" applyBorder="1" applyAlignment="1">
      <alignment vertical="center"/>
    </xf>
    <xf numFmtId="3" fontId="0" fillId="3" borderId="3" xfId="0" applyNumberFormat="1" applyFill="1" applyBorder="1" applyAlignment="1">
      <alignment vertical="center"/>
    </xf>
    <xf numFmtId="0" fontId="5" fillId="0" borderId="0" xfId="4" applyNumberFormat="1" applyFont="1" applyFill="1" applyBorder="1" applyAlignment="1" applyProtection="1">
      <alignment horizontal="right" vertical="center"/>
    </xf>
    <xf numFmtId="3" fontId="9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4" fillId="2" borderId="0" xfId="5" applyNumberFormat="1" applyFont="1" applyBorder="1" applyAlignment="1" applyProtection="1">
      <alignment horizontal="right" vertical="center" wrapText="1"/>
    </xf>
    <xf numFmtId="0" fontId="0" fillId="0" borderId="0" xfId="0" applyAlignment="1">
      <alignment horizontal="right" vertical="center"/>
    </xf>
    <xf numFmtId="0" fontId="6" fillId="0" borderId="0" xfId="0" applyNumberFormat="1" applyFont="1" applyFill="1" applyAlignment="1" applyProtection="1">
      <alignment vertical="center"/>
    </xf>
    <xf numFmtId="0" fontId="6" fillId="3" borderId="0" xfId="0" applyNumberFormat="1" applyFont="1" applyFill="1" applyAlignment="1" applyProtection="1">
      <alignment vertical="center"/>
    </xf>
    <xf numFmtId="3" fontId="0" fillId="0" borderId="0" xfId="0" applyNumberFormat="1" applyAlignment="1">
      <alignment vertical="center"/>
    </xf>
    <xf numFmtId="1" fontId="0" fillId="0" borderId="0" xfId="0" applyNumberFormat="1"/>
    <xf numFmtId="0" fontId="11" fillId="2" borderId="0" xfId="5" applyNumberFormat="1" applyFont="1" applyBorder="1" applyAlignment="1" applyProtection="1">
      <alignment vertical="center"/>
    </xf>
    <xf numFmtId="0" fontId="6" fillId="3" borderId="3" xfId="0" applyNumberFormat="1" applyFont="1" applyFill="1" applyBorder="1" applyAlignment="1" applyProtection="1">
      <alignment vertical="center"/>
    </xf>
    <xf numFmtId="3" fontId="0" fillId="0" borderId="0" xfId="0" applyNumberFormat="1"/>
    <xf numFmtId="3" fontId="5" fillId="0" borderId="0" xfId="0" applyNumberFormat="1" applyFont="1" applyAlignment="1">
      <alignment horizontal="right"/>
    </xf>
    <xf numFmtId="0" fontId="0" fillId="0" borderId="0" xfId="0" applyFill="1" applyAlignment="1">
      <alignment vertical="center"/>
    </xf>
    <xf numFmtId="0" fontId="4" fillId="2" borderId="0" xfId="5" applyNumberFormat="1" applyAlignment="1" applyProtection="1">
      <alignment vertical="center"/>
    </xf>
    <xf numFmtId="3" fontId="0" fillId="3" borderId="0" xfId="0" applyNumberFormat="1" applyFont="1" applyFill="1" applyBorder="1" applyAlignment="1">
      <alignment horizontal="right" vertical="center"/>
    </xf>
    <xf numFmtId="0" fontId="2" fillId="0" borderId="3" xfId="2" applyNumberFormat="1" applyFont="1" applyFill="1" applyBorder="1" applyAlignment="1" applyProtection="1">
      <alignment horizontal="center" vertical="center"/>
    </xf>
    <xf numFmtId="3" fontId="0" fillId="0" borderId="3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" fillId="0" borderId="0" xfId="3" quotePrefix="1" applyNumberFormat="1" applyFont="1" applyFill="1" applyBorder="1" applyAlignment="1" applyProtection="1">
      <alignment horizontal="left" vertical="center"/>
    </xf>
    <xf numFmtId="0" fontId="4" fillId="2" borderId="0" xfId="5" quotePrefix="1" applyNumberFormat="1" applyFont="1" applyBorder="1" applyAlignment="1" applyProtection="1">
      <alignment horizontal="right" vertical="center"/>
    </xf>
    <xf numFmtId="0" fontId="8" fillId="0" borderId="0" xfId="0" quotePrefix="1" applyFont="1" applyAlignment="1">
      <alignment horizontal="left"/>
    </xf>
    <xf numFmtId="2" fontId="8" fillId="0" borderId="0" xfId="0" applyNumberFormat="1" applyFont="1" applyAlignment="1">
      <alignment vertical="center"/>
    </xf>
    <xf numFmtId="3" fontId="0" fillId="0" borderId="3" xfId="0" applyNumberForma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3" applyNumberFormat="1" applyFont="1" applyFill="1" applyBorder="1" applyAlignment="1" applyProtection="1">
      <alignment vertical="center"/>
    </xf>
    <xf numFmtId="0" fontId="4" fillId="2" borderId="0" xfId="5" applyNumberFormat="1" applyFont="1" applyAlignment="1" applyProtection="1">
      <alignment horizontal="center" vertical="center"/>
    </xf>
    <xf numFmtId="0" fontId="11" fillId="2" borderId="0" xfId="5" applyNumberFormat="1" applyFont="1" applyAlignment="1" applyProtection="1">
      <alignment horizontal="center" vertical="center"/>
    </xf>
    <xf numFmtId="0" fontId="0" fillId="0" borderId="0" xfId="0" applyFill="1"/>
    <xf numFmtId="0" fontId="0" fillId="0" borderId="0" xfId="0" applyFont="1" applyAlignment="1">
      <alignment vertical="center"/>
    </xf>
    <xf numFmtId="0" fontId="6" fillId="4" borderId="4" xfId="0" applyNumberFormat="1" applyFont="1" applyFill="1" applyBorder="1" applyAlignment="1" applyProtection="1">
      <alignment vertical="center"/>
    </xf>
    <xf numFmtId="0" fontId="2" fillId="0" borderId="0" xfId="2" applyNumberFormat="1" applyFont="1" applyFill="1" applyAlignment="1" applyProtection="1">
      <alignment horizontal="left" vertical="center"/>
    </xf>
    <xf numFmtId="0" fontId="2" fillId="3" borderId="0" xfId="2" applyNumberFormat="1" applyFont="1" applyFill="1" applyAlignment="1" applyProtection="1">
      <alignment horizontal="left" vertical="center"/>
    </xf>
    <xf numFmtId="0" fontId="2" fillId="0" borderId="2" xfId="2" applyNumberFormat="1" applyFont="1" applyFill="1" applyBorder="1" applyAlignment="1" applyProtection="1">
      <alignment horizontal="left" vertical="center"/>
    </xf>
    <xf numFmtId="0" fontId="2" fillId="3" borderId="3" xfId="2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Alignment="1" applyProtection="1">
      <alignment vertical="center"/>
    </xf>
    <xf numFmtId="0" fontId="15" fillId="3" borderId="0" xfId="0" applyNumberFormat="1" applyFont="1" applyFill="1" applyAlignment="1" applyProtection="1">
      <alignment vertical="center"/>
    </xf>
    <xf numFmtId="0" fontId="15" fillId="0" borderId="3" xfId="0" applyNumberFormat="1" applyFont="1" applyFill="1" applyBorder="1" applyAlignment="1" applyProtection="1">
      <alignment vertical="center"/>
    </xf>
    <xf numFmtId="0" fontId="16" fillId="0" borderId="0" xfId="0" applyFont="1" applyBorder="1" applyAlignment="1">
      <alignment vertical="center"/>
    </xf>
    <xf numFmtId="3" fontId="0" fillId="0" borderId="0" xfId="0" applyNumberFormat="1" applyFill="1" applyAlignment="1">
      <alignment vertical="center"/>
    </xf>
    <xf numFmtId="1" fontId="0" fillId="0" borderId="0" xfId="0" applyNumberFormat="1" applyFill="1"/>
    <xf numFmtId="3" fontId="17" fillId="4" borderId="4" xfId="0" applyNumberFormat="1" applyFont="1" applyFill="1" applyBorder="1" applyAlignment="1">
      <alignment vertical="center"/>
    </xf>
    <xf numFmtId="3" fontId="17" fillId="3" borderId="0" xfId="0" applyNumberFormat="1" applyFont="1" applyFill="1" applyBorder="1" applyAlignment="1">
      <alignment vertical="center"/>
    </xf>
    <xf numFmtId="0" fontId="4" fillId="2" borderId="0" xfId="5" applyNumberFormat="1" applyFont="1" applyAlignment="1" applyProtection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2" applyNumberFormat="1" applyFont="1" applyFill="1" applyBorder="1" applyAlignment="1" applyProtection="1">
      <alignment horizontal="left" vertical="center" wrapText="1"/>
    </xf>
    <xf numFmtId="2" fontId="6" fillId="0" borderId="3" xfId="6" applyFont="1" applyFill="1" applyBorder="1" applyAlignment="1" applyProtection="1">
      <alignment horizontal="left" vertical="center" wrapText="1"/>
    </xf>
    <xf numFmtId="0" fontId="6" fillId="0" borderId="0" xfId="1" applyNumberFormat="1" applyFont="1" applyFill="1" applyBorder="1" applyAlignment="1" applyProtection="1">
      <alignment horizontal="center" vertical="center" wrapText="1"/>
    </xf>
    <xf numFmtId="0" fontId="6" fillId="0" borderId="4" xfId="1" applyNumberFormat="1" applyFont="1" applyFill="1" applyBorder="1" applyAlignment="1" applyProtection="1">
      <alignment horizontal="center" vertical="center" wrapText="1"/>
    </xf>
    <xf numFmtId="0" fontId="6" fillId="0" borderId="0" xfId="1" applyFont="1">
      <alignment vertical="center" wrapText="1"/>
    </xf>
    <xf numFmtId="0" fontId="2" fillId="5" borderId="0" xfId="2" applyNumberFormat="1" applyFont="1" applyFill="1" applyAlignment="1" applyProtection="1">
      <alignment horizontal="center" vertical="center"/>
    </xf>
    <xf numFmtId="3" fontId="0" fillId="5" borderId="0" xfId="0" applyNumberFormat="1" applyFill="1" applyBorder="1" applyAlignment="1">
      <alignment vertical="center"/>
    </xf>
    <xf numFmtId="3" fontId="0" fillId="5" borderId="0" xfId="0" applyNumberFormat="1" applyFill="1" applyBorder="1" applyAlignment="1">
      <alignment horizontal="right" vertical="center"/>
    </xf>
  </cellXfs>
  <cellStyles count="7">
    <cellStyle name="Col_Titulo" xfId="1"/>
    <cellStyle name="Col_Unidade" xfId="2"/>
    <cellStyle name="H1" xfId="3"/>
    <cellStyle name="Lien hypertexte" xfId="4" builtinId="8"/>
    <cellStyle name="Linha1" xfId="5"/>
    <cellStyle name="Normal" xfId="0" builtinId="0"/>
    <cellStyle name="ULTIMA_Linha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804C19"/>
      <rgbColor rgb="00993366"/>
      <rgbColor rgb="00333399"/>
      <rgbColor rgb="00333333"/>
    </indexedColors>
    <mruColors>
      <color rgb="FFDDDDDD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O65"/>
  <sheetViews>
    <sheetView showGridLines="0" topLeftCell="P1" zoomScale="95" zoomScaleNormal="95" workbookViewId="0">
      <selection activeCell="V31" sqref="V31"/>
    </sheetView>
  </sheetViews>
  <sheetFormatPr baseColWidth="10" defaultColWidth="9.140625" defaultRowHeight="12.75" x14ac:dyDescent="0.2"/>
  <cols>
    <col min="1" max="1" width="2.28515625" style="2" customWidth="1"/>
    <col min="2" max="2" width="20.7109375" style="2" customWidth="1"/>
    <col min="3" max="3" width="15.7109375" style="2" customWidth="1"/>
    <col min="4" max="4" width="11.5703125" style="2" customWidth="1"/>
    <col min="5" max="23" width="10.7109375" style="2" customWidth="1"/>
    <col min="24" max="24" width="19" style="2" customWidth="1"/>
    <col min="25" max="16384" width="9.140625" style="2"/>
  </cols>
  <sheetData>
    <row r="1" spans="2:41" ht="29.85" customHeight="1" x14ac:dyDescent="0.2">
      <c r="B1" s="3" t="s">
        <v>31</v>
      </c>
      <c r="C1" s="3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57"/>
      <c r="AJ1" s="57"/>
    </row>
    <row r="2" spans="2:41" ht="21" customHeight="1" x14ac:dyDescent="0.2">
      <c r="B2" s="4" t="s">
        <v>46</v>
      </c>
      <c r="C2" s="4" t="s">
        <v>0</v>
      </c>
      <c r="D2" s="4" t="s">
        <v>1</v>
      </c>
      <c r="E2" s="6">
        <v>2000</v>
      </c>
      <c r="F2" s="6">
        <v>2001</v>
      </c>
      <c r="G2" s="6">
        <v>2002</v>
      </c>
      <c r="H2" s="6">
        <v>2003</v>
      </c>
      <c r="I2" s="6">
        <v>2004</v>
      </c>
      <c r="J2" s="6">
        <v>2005</v>
      </c>
      <c r="K2" s="6">
        <v>2006</v>
      </c>
      <c r="L2" s="6">
        <v>2007</v>
      </c>
      <c r="M2" s="6">
        <v>2008</v>
      </c>
      <c r="N2" s="6">
        <v>2009</v>
      </c>
      <c r="O2" s="6">
        <v>2010</v>
      </c>
      <c r="P2" s="6">
        <v>2011</v>
      </c>
      <c r="Q2" s="6">
        <v>2012</v>
      </c>
      <c r="R2" s="6">
        <v>2013</v>
      </c>
      <c r="S2" s="6">
        <v>2014</v>
      </c>
      <c r="T2" s="6">
        <v>2015</v>
      </c>
      <c r="U2" s="6">
        <v>2016</v>
      </c>
      <c r="V2" s="6">
        <v>2017</v>
      </c>
      <c r="W2" s="6" t="s">
        <v>59</v>
      </c>
      <c r="AC2" s="27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</row>
    <row r="3" spans="2:41" ht="15.95" customHeight="1" x14ac:dyDescent="0.2">
      <c r="B3" s="78" t="s">
        <v>47</v>
      </c>
      <c r="C3" s="77" t="s">
        <v>27</v>
      </c>
      <c r="D3" s="7" t="s">
        <v>2</v>
      </c>
      <c r="E3" s="9">
        <v>37297.493000000002</v>
      </c>
      <c r="F3" s="9">
        <v>52048.419000000002</v>
      </c>
      <c r="G3" s="9">
        <v>27725.154999999999</v>
      </c>
      <c r="H3" s="9">
        <v>25167.316999999999</v>
      </c>
      <c r="I3" s="9">
        <v>30991.306</v>
      </c>
      <c r="J3" s="9">
        <v>30845.401999999998</v>
      </c>
      <c r="K3" s="9">
        <v>25819.453000000001</v>
      </c>
      <c r="L3" s="9">
        <v>45919.28</v>
      </c>
      <c r="M3" s="9">
        <v>56428.909</v>
      </c>
      <c r="N3" s="9">
        <v>48670.718999999997</v>
      </c>
      <c r="O3" s="9">
        <v>90725.751999999993</v>
      </c>
      <c r="P3" s="9">
        <v>72873.717999999993</v>
      </c>
      <c r="Q3" s="9">
        <v>62813.993999999999</v>
      </c>
      <c r="R3" s="9">
        <v>81722.248000000007</v>
      </c>
      <c r="S3" s="9">
        <v>85440.217000000004</v>
      </c>
      <c r="T3" s="9">
        <v>93157.986000000004</v>
      </c>
      <c r="U3" s="9">
        <v>115702.71</v>
      </c>
      <c r="V3" s="9">
        <v>141142.82399999999</v>
      </c>
      <c r="W3" s="9">
        <v>150108.61799999999</v>
      </c>
      <c r="AC3" s="27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</row>
    <row r="4" spans="2:41" ht="15.95" customHeight="1" x14ac:dyDescent="0.2">
      <c r="B4" s="78"/>
      <c r="C4" s="77"/>
      <c r="D4" s="10" t="s">
        <v>3</v>
      </c>
      <c r="E4" s="9">
        <v>1293.009</v>
      </c>
      <c r="F4" s="9">
        <v>3605.8939999999998</v>
      </c>
      <c r="G4" s="9">
        <v>2376.0189999999998</v>
      </c>
      <c r="H4" s="9">
        <v>4370.9219999999996</v>
      </c>
      <c r="I4" s="9">
        <v>8627.7829999999994</v>
      </c>
      <c r="J4" s="9">
        <v>20378.788</v>
      </c>
      <c r="K4" s="9">
        <v>29159.688999999998</v>
      </c>
      <c r="L4" s="9">
        <v>26683.196</v>
      </c>
      <c r="M4" s="9">
        <v>36552.5</v>
      </c>
      <c r="N4" s="9">
        <v>31597.744999999999</v>
      </c>
      <c r="O4" s="9">
        <v>55811.387999999999</v>
      </c>
      <c r="P4" s="9">
        <v>54081.375</v>
      </c>
      <c r="Q4" s="9">
        <v>98364.521999999997</v>
      </c>
      <c r="R4" s="9">
        <v>75522.547000000006</v>
      </c>
      <c r="S4" s="9">
        <v>94196.767999999996</v>
      </c>
      <c r="T4" s="9">
        <v>113630.51300000001</v>
      </c>
      <c r="U4" s="9">
        <v>97700.459000000003</v>
      </c>
      <c r="V4" s="9">
        <v>118410.064</v>
      </c>
      <c r="W4" s="9">
        <v>139502.356</v>
      </c>
    </row>
    <row r="5" spans="2:41" ht="15.95" customHeight="1" x14ac:dyDescent="0.2">
      <c r="B5" s="78"/>
      <c r="C5" s="77"/>
      <c r="D5" s="11" t="s">
        <v>4</v>
      </c>
      <c r="E5" s="12">
        <f t="shared" ref="E5:I5" si="0">E4-E3</f>
        <v>-36004.484000000004</v>
      </c>
      <c r="F5" s="12">
        <f t="shared" si="0"/>
        <v>-48442.525000000001</v>
      </c>
      <c r="G5" s="12">
        <f t="shared" si="0"/>
        <v>-25349.135999999999</v>
      </c>
      <c r="H5" s="12">
        <f t="shared" si="0"/>
        <v>-20796.395</v>
      </c>
      <c r="I5" s="12">
        <f t="shared" si="0"/>
        <v>-22363.523000000001</v>
      </c>
      <c r="J5" s="12">
        <f t="shared" ref="J5:P5" si="1">J4-J3</f>
        <v>-10466.613999999998</v>
      </c>
      <c r="K5" s="12">
        <f t="shared" si="1"/>
        <v>3340.2359999999971</v>
      </c>
      <c r="L5" s="12">
        <f t="shared" si="1"/>
        <v>-19236.083999999999</v>
      </c>
      <c r="M5" s="12">
        <f t="shared" si="1"/>
        <v>-19876.409</v>
      </c>
      <c r="N5" s="12">
        <f t="shared" si="1"/>
        <v>-17072.973999999998</v>
      </c>
      <c r="O5" s="12">
        <f>O4-O3</f>
        <v>-34914.363999999994</v>
      </c>
      <c r="P5" s="12">
        <f t="shared" si="1"/>
        <v>-18792.342999999993</v>
      </c>
      <c r="Q5" s="12">
        <f t="shared" ref="Q5:R5" si="2">Q4-Q3</f>
        <v>35550.527999999998</v>
      </c>
      <c r="R5" s="12">
        <f t="shared" si="2"/>
        <v>-6199.7010000000009</v>
      </c>
      <c r="S5" s="12">
        <f t="shared" ref="S5:T5" si="3">S4-S3</f>
        <v>8756.5509999999922</v>
      </c>
      <c r="T5" s="12">
        <f t="shared" si="3"/>
        <v>20472.527000000002</v>
      </c>
      <c r="U5" s="12">
        <f t="shared" ref="U5:V5" si="4">U4-U3</f>
        <v>-18002.251000000004</v>
      </c>
      <c r="V5" s="12">
        <f t="shared" si="4"/>
        <v>-22732.759999999995</v>
      </c>
      <c r="W5" s="12">
        <f t="shared" ref="W5" si="5">W4-W3</f>
        <v>-10606.261999999988</v>
      </c>
    </row>
    <row r="6" spans="2:41" ht="15.95" customHeight="1" x14ac:dyDescent="0.2">
      <c r="B6" s="78"/>
      <c r="C6" s="77" t="s">
        <v>5</v>
      </c>
      <c r="D6" s="13" t="s">
        <v>2</v>
      </c>
      <c r="E6" s="14">
        <v>9609.0959999999995</v>
      </c>
      <c r="F6" s="14">
        <v>23848.477999999999</v>
      </c>
      <c r="G6" s="14">
        <v>11860.216</v>
      </c>
      <c r="H6" s="14">
        <v>12217.486999999999</v>
      </c>
      <c r="I6" s="14">
        <v>16731.701000000001</v>
      </c>
      <c r="J6" s="14">
        <v>12547.858</v>
      </c>
      <c r="K6" s="14">
        <v>9825.7260000000006</v>
      </c>
      <c r="L6" s="14">
        <v>19786.184000000001</v>
      </c>
      <c r="M6" s="14">
        <v>26991.673999999999</v>
      </c>
      <c r="N6" s="14">
        <v>17897.066999999999</v>
      </c>
      <c r="O6" s="14">
        <v>48288.078000000001</v>
      </c>
      <c r="P6" s="14">
        <v>30639.460999999999</v>
      </c>
      <c r="Q6" s="14">
        <v>32944.447999999997</v>
      </c>
      <c r="R6" s="14">
        <v>43225.544000000002</v>
      </c>
      <c r="S6" s="14">
        <v>39295.559000000001</v>
      </c>
      <c r="T6" s="14">
        <v>53808.788</v>
      </c>
      <c r="U6" s="14">
        <v>66333.656000000003</v>
      </c>
      <c r="V6" s="14">
        <v>85695.459000000003</v>
      </c>
      <c r="W6" s="14">
        <v>92994.130999999994</v>
      </c>
    </row>
    <row r="7" spans="2:41" ht="15.95" customHeight="1" x14ac:dyDescent="0.2">
      <c r="B7" s="78"/>
      <c r="C7" s="77"/>
      <c r="D7" s="10" t="s">
        <v>3</v>
      </c>
      <c r="E7" s="9">
        <v>1559.539</v>
      </c>
      <c r="F7" s="9">
        <v>2438.3359999999998</v>
      </c>
      <c r="G7" s="9">
        <v>1680.9590000000001</v>
      </c>
      <c r="H7" s="9">
        <v>2084.7220000000002</v>
      </c>
      <c r="I7" s="9">
        <v>3730.0479999999998</v>
      </c>
      <c r="J7" s="9">
        <v>6346.5950000000003</v>
      </c>
      <c r="K7" s="9">
        <v>7411.3760000000002</v>
      </c>
      <c r="L7" s="8">
        <v>12272.26</v>
      </c>
      <c r="M7" s="8">
        <v>19098.592000000001</v>
      </c>
      <c r="N7" s="8">
        <v>13973.759</v>
      </c>
      <c r="O7" s="8">
        <v>36876.79</v>
      </c>
      <c r="P7" s="8">
        <v>30149.920999999998</v>
      </c>
      <c r="Q7" s="8">
        <v>53257.349000000002</v>
      </c>
      <c r="R7" s="8">
        <v>47191.103000000003</v>
      </c>
      <c r="S7" s="8">
        <v>54167.839</v>
      </c>
      <c r="T7" s="8">
        <v>75054.601999999999</v>
      </c>
      <c r="U7" s="8">
        <v>66110.835999999996</v>
      </c>
      <c r="V7" s="8">
        <v>86834.044999999998</v>
      </c>
      <c r="W7" s="8">
        <v>97454.778000000006</v>
      </c>
    </row>
    <row r="8" spans="2:41" ht="15.95" customHeight="1" x14ac:dyDescent="0.2">
      <c r="B8" s="79"/>
      <c r="C8" s="77"/>
      <c r="D8" s="15" t="s">
        <v>4</v>
      </c>
      <c r="E8" s="16">
        <f t="shared" ref="E8:I8" si="6">E7-E6</f>
        <v>-8049.5569999999998</v>
      </c>
      <c r="F8" s="16">
        <f t="shared" si="6"/>
        <v>-21410.142</v>
      </c>
      <c r="G8" s="16">
        <f t="shared" si="6"/>
        <v>-10179.257</v>
      </c>
      <c r="H8" s="16">
        <f t="shared" si="6"/>
        <v>-10132.764999999999</v>
      </c>
      <c r="I8" s="16">
        <f t="shared" si="6"/>
        <v>-13001.653000000002</v>
      </c>
      <c r="J8" s="16">
        <f t="shared" ref="J8:P8" si="7">J7-J6</f>
        <v>-6201.2629999999999</v>
      </c>
      <c r="K8" s="16">
        <f t="shared" si="7"/>
        <v>-2414.3500000000004</v>
      </c>
      <c r="L8" s="16">
        <f t="shared" si="7"/>
        <v>-7513.9240000000009</v>
      </c>
      <c r="M8" s="16">
        <f t="shared" si="7"/>
        <v>-7893.0819999999985</v>
      </c>
      <c r="N8" s="16">
        <f t="shared" si="7"/>
        <v>-3923.3079999999991</v>
      </c>
      <c r="O8" s="16">
        <f>O7-O6</f>
        <v>-11411.288</v>
      </c>
      <c r="P8" s="16">
        <f t="shared" si="7"/>
        <v>-489.54000000000087</v>
      </c>
      <c r="Q8" s="16">
        <f t="shared" ref="Q8:R8" si="8">Q7-Q6</f>
        <v>20312.901000000005</v>
      </c>
      <c r="R8" s="16">
        <f t="shared" si="8"/>
        <v>3965.5590000000011</v>
      </c>
      <c r="S8" s="16">
        <f t="shared" ref="S8:T8" si="9">S7-S6</f>
        <v>14872.279999999999</v>
      </c>
      <c r="T8" s="16">
        <f t="shared" si="9"/>
        <v>21245.813999999998</v>
      </c>
      <c r="U8" s="16">
        <f t="shared" ref="U8:V8" si="10">U7-U6</f>
        <v>-222.82000000000698</v>
      </c>
      <c r="V8" s="16">
        <f t="shared" si="10"/>
        <v>1138.5859999999957</v>
      </c>
      <c r="W8" s="16">
        <f t="shared" ref="W8" si="11">W7-W6</f>
        <v>4460.6470000000118</v>
      </c>
    </row>
    <row r="9" spans="2:41" ht="9.9499999999999993" customHeight="1" x14ac:dyDescent="0.2">
      <c r="C9" s="17"/>
      <c r="D9" s="18"/>
      <c r="O9" s="19"/>
      <c r="P9" s="19"/>
      <c r="Q9" s="19"/>
      <c r="R9" s="19"/>
      <c r="S9" s="19"/>
      <c r="T9" s="19"/>
      <c r="U9" s="19"/>
      <c r="V9" s="19"/>
      <c r="W9" s="19"/>
    </row>
    <row r="10" spans="2:41" ht="21.95" customHeight="1" x14ac:dyDescent="0.2">
      <c r="B10" s="80" t="s">
        <v>24</v>
      </c>
      <c r="C10" s="80"/>
      <c r="D10" s="21" t="s">
        <v>6</v>
      </c>
      <c r="E10" s="22">
        <f t="shared" ref="E10:I10" si="12">E6/E3</f>
        <v>0.25763383077784879</v>
      </c>
      <c r="F10" s="22">
        <f t="shared" si="12"/>
        <v>0.45819793296699363</v>
      </c>
      <c r="G10" s="22">
        <f t="shared" si="12"/>
        <v>0.42777816751610587</v>
      </c>
      <c r="H10" s="22">
        <f t="shared" si="12"/>
        <v>0.48545051504695552</v>
      </c>
      <c r="I10" s="22">
        <f t="shared" si="12"/>
        <v>0.53988370157746823</v>
      </c>
      <c r="J10" s="22">
        <f t="shared" ref="J10:P10" si="13">J6/J3</f>
        <v>0.4067983292939415</v>
      </c>
      <c r="K10" s="22">
        <f t="shared" si="13"/>
        <v>0.38055515738462781</v>
      </c>
      <c r="L10" s="22">
        <f t="shared" si="13"/>
        <v>0.43089055403307719</v>
      </c>
      <c r="M10" s="22">
        <f t="shared" si="13"/>
        <v>0.47833060178427339</v>
      </c>
      <c r="N10" s="22">
        <f t="shared" si="13"/>
        <v>0.36771733329026846</v>
      </c>
      <c r="O10" s="22">
        <f>O6/O3</f>
        <v>0.53224224583996838</v>
      </c>
      <c r="P10" s="22">
        <f t="shared" si="13"/>
        <v>0.42044596928621103</v>
      </c>
      <c r="Q10" s="22">
        <f t="shared" ref="Q10:R10" si="14">Q6/Q3</f>
        <v>0.52447624967137096</v>
      </c>
      <c r="R10" s="22">
        <f t="shared" si="14"/>
        <v>0.52893239060188357</v>
      </c>
      <c r="S10" s="22">
        <f t="shared" ref="S10:T10" si="15">S6/S3</f>
        <v>0.45991876401718407</v>
      </c>
      <c r="T10" s="22">
        <f t="shared" si="15"/>
        <v>0.57760789289712633</v>
      </c>
      <c r="U10" s="22">
        <f t="shared" ref="U10:V10" si="16">U6/U3</f>
        <v>0.57331116963466111</v>
      </c>
      <c r="V10" s="22">
        <f t="shared" si="16"/>
        <v>0.60715420431151357</v>
      </c>
      <c r="W10" s="22">
        <f t="shared" ref="W10" si="17">W6/W3</f>
        <v>0.61951227210685533</v>
      </c>
    </row>
    <row r="11" spans="2:41" ht="21.95" customHeight="1" x14ac:dyDescent="0.2">
      <c r="B11" s="81" t="s">
        <v>7</v>
      </c>
      <c r="C11" s="81"/>
      <c r="D11" s="23" t="s">
        <v>6</v>
      </c>
      <c r="E11" s="24">
        <f t="shared" ref="E11:I11" si="18">E7/E4</f>
        <v>1.2061315891846074</v>
      </c>
      <c r="F11" s="24">
        <f t="shared" si="18"/>
        <v>0.67620845205100311</v>
      </c>
      <c r="G11" s="24">
        <f t="shared" si="18"/>
        <v>0.70746866923202223</v>
      </c>
      <c r="H11" s="24">
        <f t="shared" si="18"/>
        <v>0.47695245991577989</v>
      </c>
      <c r="I11" s="24">
        <f t="shared" si="18"/>
        <v>0.43232983490660348</v>
      </c>
      <c r="J11" s="24">
        <f t="shared" ref="J11:P11" si="19">J7/J4</f>
        <v>0.31143142565691345</v>
      </c>
      <c r="K11" s="24">
        <f t="shared" si="19"/>
        <v>0.25416512501213578</v>
      </c>
      <c r="L11" s="24">
        <f t="shared" si="19"/>
        <v>0.45992466569596835</v>
      </c>
      <c r="M11" s="24">
        <f t="shared" si="19"/>
        <v>0.52249755830654543</v>
      </c>
      <c r="N11" s="24">
        <f t="shared" si="19"/>
        <v>0.44223912181074948</v>
      </c>
      <c r="O11" s="24">
        <f>O7/O4</f>
        <v>0.66073952505893607</v>
      </c>
      <c r="P11" s="24">
        <f t="shared" si="19"/>
        <v>0.55749176125791922</v>
      </c>
      <c r="Q11" s="24">
        <f t="shared" ref="Q11:R11" si="20">Q7/Q4</f>
        <v>0.54142843290592113</v>
      </c>
      <c r="R11" s="24">
        <f t="shared" si="20"/>
        <v>0.62486111597904659</v>
      </c>
      <c r="S11" s="24">
        <f t="shared" ref="S11:T11" si="21">S7/S4</f>
        <v>0.57504986795300661</v>
      </c>
      <c r="T11" s="24">
        <f t="shared" si="21"/>
        <v>0.66051450458557726</v>
      </c>
      <c r="U11" s="24">
        <f t="shared" ref="U11:V11" si="22">U7/U4</f>
        <v>0.67666863264173605</v>
      </c>
      <c r="V11" s="24">
        <f t="shared" si="22"/>
        <v>0.73333331700589233</v>
      </c>
      <c r="W11" s="24">
        <f t="shared" ref="W11" si="23">W7/W4</f>
        <v>0.69858876075182563</v>
      </c>
    </row>
    <row r="12" spans="2:41" ht="16.5" customHeight="1" x14ac:dyDescent="0.2">
      <c r="B12" s="62" t="s">
        <v>57</v>
      </c>
      <c r="C12" s="62"/>
      <c r="D12" s="25"/>
      <c r="E12" s="26"/>
      <c r="F12" s="26"/>
      <c r="G12" s="26"/>
      <c r="H12" s="26"/>
      <c r="I12" s="26"/>
      <c r="J12" s="26"/>
      <c r="K12" s="26"/>
    </row>
    <row r="13" spans="2:41" x14ac:dyDescent="0.2">
      <c r="C13" s="27"/>
      <c r="D13" s="27"/>
    </row>
    <row r="14" spans="2:41" x14ac:dyDescent="0.2">
      <c r="C14" s="27"/>
      <c r="D14" s="27"/>
      <c r="V14" s="20"/>
    </row>
    <row r="15" spans="2:41" x14ac:dyDescent="0.2">
      <c r="C15" s="27"/>
      <c r="D15" s="27"/>
    </row>
    <row r="16" spans="2:41" x14ac:dyDescent="0.2">
      <c r="C16" s="27"/>
      <c r="D16" s="27"/>
    </row>
    <row r="17" spans="3:20" x14ac:dyDescent="0.2">
      <c r="C17" s="27"/>
    </row>
    <row r="20" spans="3:20" x14ac:dyDescent="0.2">
      <c r="C20" s="27"/>
      <c r="D20" s="27"/>
      <c r="S20" s="28"/>
      <c r="T20" s="28"/>
    </row>
    <row r="21" spans="3:20" x14ac:dyDescent="0.2">
      <c r="C21" s="27"/>
      <c r="D21" s="27"/>
      <c r="S21" s="28"/>
      <c r="T21" s="28"/>
    </row>
    <row r="22" spans="3:20" x14ac:dyDescent="0.2">
      <c r="S22" s="28"/>
      <c r="T22" s="28"/>
    </row>
    <row r="23" spans="3:20" x14ac:dyDescent="0.2">
      <c r="C23" s="27"/>
      <c r="D23" s="27"/>
      <c r="S23" s="28"/>
      <c r="T23" s="28"/>
    </row>
    <row r="24" spans="3:20" x14ac:dyDescent="0.2">
      <c r="C24" s="27"/>
      <c r="D24" s="27"/>
      <c r="S24" s="28"/>
      <c r="T24" s="28"/>
    </row>
    <row r="25" spans="3:20" x14ac:dyDescent="0.2">
      <c r="C25" s="27"/>
      <c r="D25" s="27"/>
      <c r="S25" s="28"/>
      <c r="T25" s="28"/>
    </row>
    <row r="26" spans="3:20" x14ac:dyDescent="0.2">
      <c r="C26" s="27"/>
      <c r="D26" s="27"/>
      <c r="S26" s="28"/>
      <c r="T26" s="28"/>
    </row>
    <row r="27" spans="3:20" x14ac:dyDescent="0.2">
      <c r="C27" s="27"/>
      <c r="D27" s="27"/>
      <c r="S27" s="28"/>
      <c r="T27" s="28"/>
    </row>
    <row r="28" spans="3:20" x14ac:dyDescent="0.2">
      <c r="C28" s="27"/>
      <c r="D28" s="27"/>
      <c r="S28" s="28"/>
      <c r="T28" s="28"/>
    </row>
    <row r="29" spans="3:20" x14ac:dyDescent="0.2">
      <c r="C29" s="27"/>
      <c r="D29" s="27"/>
      <c r="S29" s="28"/>
      <c r="T29" s="28"/>
    </row>
    <row r="30" spans="3:20" x14ac:dyDescent="0.2">
      <c r="C30" s="27"/>
      <c r="D30" s="27"/>
      <c r="S30" s="28"/>
      <c r="T30" s="28"/>
    </row>
    <row r="31" spans="3:20" x14ac:dyDescent="0.2">
      <c r="C31" s="27"/>
      <c r="D31" s="27"/>
      <c r="S31" s="28"/>
      <c r="T31" s="28"/>
    </row>
    <row r="32" spans="3:20" x14ac:dyDescent="0.2">
      <c r="S32" s="28"/>
      <c r="T32" s="28"/>
    </row>
    <row r="33" spans="5:20" x14ac:dyDescent="0.2">
      <c r="S33" s="28"/>
      <c r="T33" s="28"/>
    </row>
    <row r="34" spans="5:20" x14ac:dyDescent="0.2">
      <c r="S34" s="28"/>
      <c r="T34" s="28"/>
    </row>
    <row r="35" spans="5:20" x14ac:dyDescent="0.2">
      <c r="S35" s="28"/>
      <c r="T35" s="28"/>
    </row>
    <row r="39" spans="5:20" x14ac:dyDescent="0.2">
      <c r="E39" s="40"/>
      <c r="F39" s="40"/>
      <c r="G39" s="40"/>
      <c r="H39" s="40"/>
      <c r="I39" s="40"/>
      <c r="J39" s="40"/>
    </row>
    <row r="40" spans="5:20" x14ac:dyDescent="0.2">
      <c r="E40" s="40"/>
      <c r="F40" s="40"/>
      <c r="G40" s="40"/>
      <c r="H40" s="40"/>
      <c r="I40" s="40"/>
      <c r="J40" s="40"/>
    </row>
    <row r="41" spans="5:20" x14ac:dyDescent="0.2">
      <c r="E41" s="40"/>
      <c r="F41" s="40"/>
      <c r="G41" s="40"/>
      <c r="H41" s="40"/>
      <c r="I41" s="40"/>
      <c r="J41" s="40"/>
    </row>
    <row r="42" spans="5:20" x14ac:dyDescent="0.2">
      <c r="E42" s="40"/>
      <c r="F42" s="40"/>
      <c r="G42" s="40"/>
      <c r="H42" s="40"/>
      <c r="I42" s="40"/>
      <c r="J42" s="40"/>
    </row>
    <row r="43" spans="5:20" x14ac:dyDescent="0.2">
      <c r="E43" s="28"/>
      <c r="G43" s="28"/>
      <c r="H43" s="28"/>
    </row>
    <row r="44" spans="5:20" x14ac:dyDescent="0.2">
      <c r="E44" s="28"/>
      <c r="G44" s="28"/>
      <c r="H44" s="28"/>
    </row>
    <row r="45" spans="5:20" x14ac:dyDescent="0.2">
      <c r="E45" s="28"/>
      <c r="G45" s="28"/>
      <c r="H45" s="28"/>
    </row>
    <row r="46" spans="5:20" x14ac:dyDescent="0.2">
      <c r="E46" s="28"/>
      <c r="G46" s="28"/>
      <c r="H46" s="28"/>
    </row>
    <row r="47" spans="5:20" x14ac:dyDescent="0.2">
      <c r="E47" s="28"/>
      <c r="G47" s="28"/>
      <c r="H47" s="28"/>
    </row>
    <row r="48" spans="5:20" x14ac:dyDescent="0.2">
      <c r="E48" s="28"/>
      <c r="G48" s="28"/>
      <c r="H48" s="28"/>
    </row>
    <row r="49" spans="5:8" x14ac:dyDescent="0.2">
      <c r="E49" s="28"/>
      <c r="G49" s="28"/>
      <c r="H49" s="28"/>
    </row>
    <row r="50" spans="5:8" x14ac:dyDescent="0.2">
      <c r="E50" s="28"/>
      <c r="G50" s="28"/>
      <c r="H50" s="28"/>
    </row>
    <row r="51" spans="5:8" x14ac:dyDescent="0.2">
      <c r="E51" s="28"/>
      <c r="G51" s="28"/>
      <c r="H51" s="28"/>
    </row>
    <row r="52" spans="5:8" x14ac:dyDescent="0.2">
      <c r="E52" s="28"/>
      <c r="G52" s="28"/>
      <c r="H52" s="28"/>
    </row>
    <row r="53" spans="5:8" x14ac:dyDescent="0.2">
      <c r="E53" s="28"/>
      <c r="G53" s="28"/>
      <c r="H53" s="28"/>
    </row>
    <row r="54" spans="5:8" x14ac:dyDescent="0.2">
      <c r="E54" s="28"/>
      <c r="G54" s="28"/>
      <c r="H54" s="28"/>
    </row>
    <row r="55" spans="5:8" x14ac:dyDescent="0.2">
      <c r="E55" s="28"/>
      <c r="G55" s="28"/>
      <c r="H55" s="28"/>
    </row>
    <row r="56" spans="5:8" x14ac:dyDescent="0.2">
      <c r="E56" s="28"/>
      <c r="G56" s="28"/>
      <c r="H56" s="28"/>
    </row>
    <row r="57" spans="5:8" x14ac:dyDescent="0.2">
      <c r="E57" s="28"/>
      <c r="G57" s="28"/>
      <c r="H57" s="28"/>
    </row>
    <row r="58" spans="5:8" x14ac:dyDescent="0.2">
      <c r="E58" s="28"/>
      <c r="G58" s="28"/>
      <c r="H58" s="28"/>
    </row>
    <row r="59" spans="5:8" x14ac:dyDescent="0.2">
      <c r="E59" s="28"/>
      <c r="G59" s="28"/>
      <c r="H59" s="28"/>
    </row>
    <row r="60" spans="5:8" x14ac:dyDescent="0.2">
      <c r="E60" s="28"/>
      <c r="G60" s="28"/>
      <c r="H60" s="28"/>
    </row>
    <row r="61" spans="5:8" x14ac:dyDescent="0.2">
      <c r="E61" s="28"/>
      <c r="G61" s="28"/>
      <c r="H61" s="28"/>
    </row>
    <row r="62" spans="5:8" x14ac:dyDescent="0.2">
      <c r="E62" s="28"/>
      <c r="G62" s="28"/>
      <c r="H62" s="28"/>
    </row>
    <row r="63" spans="5:8" x14ac:dyDescent="0.2">
      <c r="E63" s="28"/>
    </row>
    <row r="64" spans="5:8" x14ac:dyDescent="0.2">
      <c r="E64" s="28"/>
    </row>
    <row r="65" spans="5:5" x14ac:dyDescent="0.2">
      <c r="E65" s="28"/>
    </row>
  </sheetData>
  <sheetProtection selectLockedCells="1" selectUnlockedCells="1"/>
  <sortState ref="S22:V27">
    <sortCondition ref="T22:T27"/>
  </sortState>
  <mergeCells count="5">
    <mergeCell ref="C3:C5"/>
    <mergeCell ref="C6:C8"/>
    <mergeCell ref="B3:B8"/>
    <mergeCell ref="B10:C10"/>
    <mergeCell ref="B11:C11"/>
  </mergeCells>
  <pageMargins left="0.62992125984251968" right="0.43307086614173229" top="0.98425196850393704" bottom="0.98425196850393704" header="0.51181102362204722" footer="0.51181102362204722"/>
  <pageSetup paperSize="9" scale="5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47"/>
  <sheetViews>
    <sheetView showGridLines="0" topLeftCell="I1" zoomScale="95" zoomScaleNormal="95" workbookViewId="0">
      <selection activeCell="V11" sqref="V11"/>
    </sheetView>
  </sheetViews>
  <sheetFormatPr baseColWidth="10" defaultColWidth="9.140625" defaultRowHeight="12.75" x14ac:dyDescent="0.2"/>
  <cols>
    <col min="1" max="1" width="2.28515625" style="2" customWidth="1"/>
    <col min="2" max="2" width="20.7109375" style="2" customWidth="1"/>
    <col min="3" max="3" width="15.7109375" style="2" customWidth="1"/>
    <col min="4" max="23" width="10.7109375" style="2" customWidth="1"/>
    <col min="24" max="16384" width="9.140625" style="2"/>
  </cols>
  <sheetData>
    <row r="1" spans="2:23" ht="29.85" customHeight="1" x14ac:dyDescent="0.2">
      <c r="B1" s="3" t="s">
        <v>32</v>
      </c>
      <c r="C1" s="3"/>
    </row>
    <row r="2" spans="2:23" ht="21.75" customHeight="1" x14ac:dyDescent="0.2">
      <c r="B2" s="4" t="s">
        <v>46</v>
      </c>
      <c r="C2" s="1" t="s">
        <v>0</v>
      </c>
      <c r="D2" s="1" t="s">
        <v>1</v>
      </c>
      <c r="E2" s="6">
        <v>2000</v>
      </c>
      <c r="F2" s="6">
        <v>2001</v>
      </c>
      <c r="G2" s="6">
        <v>2002</v>
      </c>
      <c r="H2" s="6">
        <v>2003</v>
      </c>
      <c r="I2" s="6">
        <v>2004</v>
      </c>
      <c r="J2" s="76">
        <v>2005</v>
      </c>
      <c r="K2" s="76">
        <v>2006</v>
      </c>
      <c r="L2" s="76">
        <v>2007</v>
      </c>
      <c r="M2" s="76">
        <v>2008</v>
      </c>
      <c r="N2" s="76">
        <v>2009</v>
      </c>
      <c r="O2" s="76">
        <v>2010</v>
      </c>
      <c r="P2" s="76">
        <v>2011</v>
      </c>
      <c r="Q2" s="76">
        <v>2012</v>
      </c>
      <c r="R2" s="76">
        <v>2013</v>
      </c>
      <c r="S2" s="76">
        <v>2014</v>
      </c>
      <c r="T2" s="76">
        <v>2015</v>
      </c>
      <c r="U2" s="76">
        <v>2016</v>
      </c>
      <c r="V2" s="76">
        <v>2017</v>
      </c>
      <c r="W2" s="76" t="s">
        <v>59</v>
      </c>
    </row>
    <row r="3" spans="2:23" ht="18" customHeight="1" x14ac:dyDescent="0.2">
      <c r="B3" s="78" t="s">
        <v>47</v>
      </c>
      <c r="C3" s="82" t="s">
        <v>38</v>
      </c>
      <c r="D3" s="64" t="s">
        <v>48</v>
      </c>
      <c r="E3" s="9">
        <v>642.01900000000001</v>
      </c>
      <c r="F3" s="9">
        <v>3281.9769999999999</v>
      </c>
      <c r="G3" s="9">
        <v>1905.4469999999999</v>
      </c>
      <c r="H3" s="9">
        <v>3933.875</v>
      </c>
      <c r="I3" s="9">
        <v>8181.0190000000002</v>
      </c>
      <c r="J3" s="9">
        <v>19841.343000000001</v>
      </c>
      <c r="K3" s="9">
        <v>28438.707999999999</v>
      </c>
      <c r="L3" s="9">
        <v>25110.983</v>
      </c>
      <c r="M3" s="9">
        <v>35294.088000000003</v>
      </c>
      <c r="N3" s="9">
        <v>30230.922999999999</v>
      </c>
      <c r="O3" s="9">
        <v>54714.245999999999</v>
      </c>
      <c r="P3" s="9">
        <v>52574.116000000002</v>
      </c>
      <c r="Q3" s="9">
        <v>96432.712</v>
      </c>
      <c r="R3" s="9">
        <v>73479.027000000002</v>
      </c>
      <c r="S3" s="9">
        <v>91301.462</v>
      </c>
      <c r="T3" s="9">
        <v>110608.889</v>
      </c>
      <c r="U3" s="9">
        <v>95215.66</v>
      </c>
      <c r="V3" s="9">
        <v>114972.95600000001</v>
      </c>
      <c r="W3" s="9">
        <v>137041.17600000001</v>
      </c>
    </row>
    <row r="4" spans="2:23" ht="18" customHeight="1" x14ac:dyDescent="0.2">
      <c r="B4" s="78"/>
      <c r="C4" s="82"/>
      <c r="D4" s="64" t="s">
        <v>8</v>
      </c>
      <c r="E4" s="9">
        <v>650.99</v>
      </c>
      <c r="F4" s="9">
        <v>323.91699999999997</v>
      </c>
      <c r="G4" s="9">
        <v>470.572</v>
      </c>
      <c r="H4" s="9">
        <v>437.04700000000003</v>
      </c>
      <c r="I4" s="9">
        <v>446.76400000000001</v>
      </c>
      <c r="J4" s="9">
        <v>537.44500000000005</v>
      </c>
      <c r="K4" s="9">
        <v>720.98099999999999</v>
      </c>
      <c r="L4" s="9">
        <v>1572.213</v>
      </c>
      <c r="M4" s="9">
        <v>1258.412</v>
      </c>
      <c r="N4" s="9">
        <v>1366.8219999999999</v>
      </c>
      <c r="O4" s="9">
        <v>1097.1420000000001</v>
      </c>
      <c r="P4" s="9">
        <v>1507.259</v>
      </c>
      <c r="Q4" s="9">
        <v>1931.81</v>
      </c>
      <c r="R4" s="9">
        <v>2043.52</v>
      </c>
      <c r="S4" s="9">
        <v>2895.306</v>
      </c>
      <c r="T4" s="9">
        <v>3021.6239999999998</v>
      </c>
      <c r="U4" s="9">
        <v>2484.799</v>
      </c>
      <c r="V4" s="9">
        <v>3437.1080000000002</v>
      </c>
      <c r="W4" s="9">
        <v>2461.1799999999998</v>
      </c>
    </row>
    <row r="5" spans="2:23" ht="18" customHeight="1" x14ac:dyDescent="0.2">
      <c r="B5" s="78"/>
      <c r="C5" s="82"/>
      <c r="D5" s="65" t="s">
        <v>9</v>
      </c>
      <c r="E5" s="31">
        <f t="shared" ref="E5:I5" si="0">SUM(E3:E4)</f>
        <v>1293.009</v>
      </c>
      <c r="F5" s="31">
        <f t="shared" si="0"/>
        <v>3605.8939999999998</v>
      </c>
      <c r="G5" s="31">
        <f t="shared" si="0"/>
        <v>2376.0189999999998</v>
      </c>
      <c r="H5" s="31">
        <f t="shared" si="0"/>
        <v>4370.9220000000005</v>
      </c>
      <c r="I5" s="31">
        <f t="shared" si="0"/>
        <v>8627.7829999999994</v>
      </c>
      <c r="J5" s="31">
        <f t="shared" ref="J5:P5" si="1">SUM(J3:J4)</f>
        <v>20378.788</v>
      </c>
      <c r="K5" s="31">
        <f t="shared" si="1"/>
        <v>29159.688999999998</v>
      </c>
      <c r="L5" s="31">
        <f t="shared" si="1"/>
        <v>26683.196</v>
      </c>
      <c r="M5" s="31">
        <f t="shared" si="1"/>
        <v>36552.5</v>
      </c>
      <c r="N5" s="31">
        <f t="shared" si="1"/>
        <v>31597.744999999999</v>
      </c>
      <c r="O5" s="31">
        <f>SUM(O3:O4)</f>
        <v>55811.387999999999</v>
      </c>
      <c r="P5" s="31">
        <f t="shared" si="1"/>
        <v>54081.375</v>
      </c>
      <c r="Q5" s="31">
        <f t="shared" ref="Q5:R5" si="2">SUM(Q3:Q4)</f>
        <v>98364.521999999997</v>
      </c>
      <c r="R5" s="31">
        <f t="shared" si="2"/>
        <v>75522.547000000006</v>
      </c>
      <c r="S5" s="31">
        <f t="shared" ref="S5:T5" si="3">SUM(S3:S4)</f>
        <v>94196.767999999996</v>
      </c>
      <c r="T5" s="31">
        <f t="shared" si="3"/>
        <v>113630.51299999999</v>
      </c>
      <c r="U5" s="31">
        <f t="shared" ref="U5:V5" si="4">SUM(U3:U4)</f>
        <v>97700.459000000003</v>
      </c>
      <c r="V5" s="31">
        <f t="shared" si="4"/>
        <v>118410.06400000001</v>
      </c>
      <c r="W5" s="31">
        <f t="shared" ref="W5" si="5">SUM(W3:W4)</f>
        <v>139502.356</v>
      </c>
    </row>
    <row r="6" spans="2:23" ht="18" customHeight="1" x14ac:dyDescent="0.2">
      <c r="B6" s="78"/>
      <c r="C6" s="83" t="s">
        <v>39</v>
      </c>
      <c r="D6" s="66" t="s">
        <v>48</v>
      </c>
      <c r="E6" s="14">
        <v>1268.3979999999999</v>
      </c>
      <c r="F6" s="14">
        <v>2217.9989999999998</v>
      </c>
      <c r="G6" s="14">
        <v>1439.251</v>
      </c>
      <c r="H6" s="14">
        <v>1844.085</v>
      </c>
      <c r="I6" s="14">
        <v>3451.643</v>
      </c>
      <c r="J6" s="14">
        <v>6035.4589999999998</v>
      </c>
      <c r="K6" s="14">
        <v>7034.3959999999997</v>
      </c>
      <c r="L6" s="14">
        <v>11425.556</v>
      </c>
      <c r="M6" s="14">
        <v>18298.072</v>
      </c>
      <c r="N6" s="14">
        <v>13211.343000000001</v>
      </c>
      <c r="O6" s="14">
        <v>36164.548000000003</v>
      </c>
      <c r="P6" s="14">
        <v>29291.332999999999</v>
      </c>
      <c r="Q6" s="14">
        <v>52230.908000000003</v>
      </c>
      <c r="R6" s="14">
        <v>45936.137000000002</v>
      </c>
      <c r="S6" s="14">
        <v>52577.351999999999</v>
      </c>
      <c r="T6" s="14">
        <v>73209.990000000005</v>
      </c>
      <c r="U6" s="14">
        <v>64257.392</v>
      </c>
      <c r="V6" s="14">
        <v>84371.362999999998</v>
      </c>
      <c r="W6" s="14">
        <v>95510.915999999997</v>
      </c>
    </row>
    <row r="7" spans="2:23" ht="18" customHeight="1" x14ac:dyDescent="0.2">
      <c r="B7" s="78"/>
      <c r="C7" s="83"/>
      <c r="D7" s="64" t="s">
        <v>8</v>
      </c>
      <c r="E7" s="9">
        <v>291.14100000000002</v>
      </c>
      <c r="F7" s="9">
        <v>220.33699999999999</v>
      </c>
      <c r="G7" s="9">
        <v>241.708</v>
      </c>
      <c r="H7" s="9">
        <v>240.637</v>
      </c>
      <c r="I7" s="9">
        <v>278.40499999999997</v>
      </c>
      <c r="J7" s="9">
        <v>311.13600000000002</v>
      </c>
      <c r="K7" s="9">
        <v>376.98</v>
      </c>
      <c r="L7" s="9">
        <v>846.70399999999995</v>
      </c>
      <c r="M7" s="9">
        <v>800.52</v>
      </c>
      <c r="N7" s="9">
        <v>762.41600000000005</v>
      </c>
      <c r="O7" s="9">
        <v>712.24199999999996</v>
      </c>
      <c r="P7" s="9">
        <v>858.58799999999997</v>
      </c>
      <c r="Q7" s="9">
        <v>1026.441</v>
      </c>
      <c r="R7" s="9">
        <v>1254.9659999999999</v>
      </c>
      <c r="S7" s="9">
        <v>1590.4870000000001</v>
      </c>
      <c r="T7" s="9">
        <v>1844.6120000000001</v>
      </c>
      <c r="U7" s="9">
        <v>1853.444</v>
      </c>
      <c r="V7" s="9">
        <v>2462.6819999999998</v>
      </c>
      <c r="W7" s="9">
        <v>1943.8620000000001</v>
      </c>
    </row>
    <row r="8" spans="2:23" ht="18" customHeight="1" x14ac:dyDescent="0.2">
      <c r="B8" s="79"/>
      <c r="C8" s="83"/>
      <c r="D8" s="67" t="s">
        <v>9</v>
      </c>
      <c r="E8" s="32">
        <f t="shared" ref="E8:I8" si="6">SUM(E6:E7)</f>
        <v>1559.539</v>
      </c>
      <c r="F8" s="32">
        <f t="shared" si="6"/>
        <v>2438.3359999999998</v>
      </c>
      <c r="G8" s="32">
        <f t="shared" si="6"/>
        <v>1680.9590000000001</v>
      </c>
      <c r="H8" s="32">
        <f t="shared" si="6"/>
        <v>2084.7220000000002</v>
      </c>
      <c r="I8" s="32">
        <f t="shared" si="6"/>
        <v>3730.0479999999998</v>
      </c>
      <c r="J8" s="32">
        <f t="shared" ref="J8:P8" si="7">SUM(J6:J7)</f>
        <v>6346.5950000000003</v>
      </c>
      <c r="K8" s="32">
        <f t="shared" si="7"/>
        <v>7411.3760000000002</v>
      </c>
      <c r="L8" s="32">
        <f t="shared" si="7"/>
        <v>12272.26</v>
      </c>
      <c r="M8" s="32">
        <f t="shared" si="7"/>
        <v>19098.592000000001</v>
      </c>
      <c r="N8" s="32">
        <f t="shared" si="7"/>
        <v>13973.759</v>
      </c>
      <c r="O8" s="32">
        <f>SUM(O6:O7)</f>
        <v>36876.79</v>
      </c>
      <c r="P8" s="32">
        <f t="shared" si="7"/>
        <v>30149.920999999998</v>
      </c>
      <c r="Q8" s="32">
        <f t="shared" ref="Q8:R8" si="8">SUM(Q6:Q7)</f>
        <v>53257.349000000002</v>
      </c>
      <c r="R8" s="32">
        <f t="shared" si="8"/>
        <v>47191.103000000003</v>
      </c>
      <c r="S8" s="32">
        <f t="shared" ref="S8:T8" si="9">SUM(S6:S7)</f>
        <v>54167.839</v>
      </c>
      <c r="T8" s="32">
        <f t="shared" si="9"/>
        <v>75054.601999999999</v>
      </c>
      <c r="U8" s="32">
        <f t="shared" ref="U8:V8" si="10">SUM(U6:U7)</f>
        <v>66110.835999999996</v>
      </c>
      <c r="V8" s="32">
        <f t="shared" si="10"/>
        <v>86834.044999999998</v>
      </c>
      <c r="W8" s="32">
        <f t="shared" ref="W8" si="11">SUM(W6:W7)</f>
        <v>97454.777999999991</v>
      </c>
    </row>
    <row r="9" spans="2:23" x14ac:dyDescent="0.2">
      <c r="B9" s="62" t="s">
        <v>57</v>
      </c>
      <c r="C9" s="62"/>
    </row>
    <row r="11" spans="2:23" x14ac:dyDescent="0.2">
      <c r="V11" s="33"/>
    </row>
    <row r="12" spans="2:23" x14ac:dyDescent="0.2">
      <c r="D12" s="34"/>
      <c r="E12" s="28"/>
    </row>
    <row r="13" spans="2:23" x14ac:dyDescent="0.2">
      <c r="D13" s="34"/>
      <c r="E13" s="28"/>
      <c r="F13" s="28"/>
    </row>
    <row r="14" spans="2:23" x14ac:dyDescent="0.2">
      <c r="D14" s="34"/>
      <c r="E14" s="28"/>
      <c r="F14" s="28"/>
    </row>
    <row r="15" spans="2:23" x14ac:dyDescent="0.2">
      <c r="D15" s="34"/>
      <c r="E15" s="28"/>
    </row>
    <row r="16" spans="2:23" x14ac:dyDescent="0.2">
      <c r="D16" s="34"/>
      <c r="E16" s="28"/>
      <c r="F16" s="28"/>
    </row>
    <row r="17" spans="4:19" x14ac:dyDescent="0.2">
      <c r="D17" s="34"/>
      <c r="E17" s="28"/>
      <c r="F17" s="28"/>
    </row>
    <row r="18" spans="4:19" x14ac:dyDescent="0.2">
      <c r="D18" s="34"/>
      <c r="E18" s="28"/>
      <c r="J18" s="28"/>
      <c r="K18" s="28"/>
      <c r="R18" s="28"/>
      <c r="S18" s="28"/>
    </row>
    <row r="19" spans="4:19" x14ac:dyDescent="0.2">
      <c r="D19" s="34"/>
      <c r="E19" s="28"/>
      <c r="R19" s="28"/>
      <c r="S19" s="28"/>
    </row>
    <row r="20" spans="4:19" x14ac:dyDescent="0.2">
      <c r="D20" s="34"/>
      <c r="E20" s="28"/>
      <c r="R20" s="28"/>
      <c r="S20" s="28"/>
    </row>
    <row r="21" spans="4:19" x14ac:dyDescent="0.2">
      <c r="D21" s="34"/>
      <c r="E21" s="28"/>
      <c r="R21" s="28"/>
      <c r="S21" s="28"/>
    </row>
    <row r="22" spans="4:19" x14ac:dyDescent="0.2">
      <c r="E22" s="28"/>
      <c r="R22" s="28"/>
      <c r="S22" s="28"/>
    </row>
    <row r="23" spans="4:19" x14ac:dyDescent="0.2">
      <c r="D23" s="34"/>
      <c r="E23" s="28"/>
      <c r="R23" s="28"/>
      <c r="S23" s="28"/>
    </row>
    <row r="24" spans="4:19" x14ac:dyDescent="0.2">
      <c r="D24" s="34"/>
      <c r="E24" s="28"/>
      <c r="R24" s="28"/>
      <c r="S24" s="28"/>
    </row>
    <row r="25" spans="4:19" x14ac:dyDescent="0.2">
      <c r="D25" s="34"/>
      <c r="E25" s="28"/>
      <c r="R25" s="28"/>
      <c r="S25" s="28"/>
    </row>
    <row r="26" spans="4:19" x14ac:dyDescent="0.2">
      <c r="D26" s="34"/>
      <c r="E26" s="28"/>
      <c r="R26" s="28"/>
      <c r="S26" s="28"/>
    </row>
    <row r="27" spans="4:19" x14ac:dyDescent="0.2">
      <c r="D27" s="34"/>
      <c r="E27" s="28"/>
      <c r="R27" s="28"/>
      <c r="S27" s="28"/>
    </row>
    <row r="28" spans="4:19" x14ac:dyDescent="0.2">
      <c r="D28" s="34"/>
      <c r="E28" s="28"/>
      <c r="R28" s="28"/>
      <c r="S28" s="28"/>
    </row>
    <row r="29" spans="4:19" x14ac:dyDescent="0.2">
      <c r="D29" s="34"/>
      <c r="E29" s="28"/>
      <c r="R29" s="28"/>
      <c r="S29" s="28"/>
    </row>
    <row r="30" spans="4:19" x14ac:dyDescent="0.2">
      <c r="D30" s="34"/>
      <c r="E30" s="28"/>
      <c r="R30" s="28"/>
      <c r="S30" s="28"/>
    </row>
    <row r="31" spans="4:19" x14ac:dyDescent="0.2">
      <c r="E31" s="28"/>
    </row>
    <row r="37" spans="7:8" x14ac:dyDescent="0.2">
      <c r="G37" s="28"/>
      <c r="H37" s="28"/>
    </row>
    <row r="38" spans="7:8" x14ac:dyDescent="0.2">
      <c r="G38" s="28"/>
      <c r="H38" s="28"/>
    </row>
    <row r="39" spans="7:8" x14ac:dyDescent="0.2">
      <c r="G39" s="28"/>
      <c r="H39" s="28"/>
    </row>
    <row r="40" spans="7:8" x14ac:dyDescent="0.2">
      <c r="G40" s="28"/>
      <c r="H40" s="28"/>
    </row>
    <row r="41" spans="7:8" x14ac:dyDescent="0.2">
      <c r="G41" s="28"/>
      <c r="H41" s="28"/>
    </row>
    <row r="42" spans="7:8" x14ac:dyDescent="0.2">
      <c r="G42" s="28"/>
      <c r="H42" s="28"/>
    </row>
    <row r="43" spans="7:8" x14ac:dyDescent="0.2">
      <c r="G43" s="28"/>
      <c r="H43" s="28"/>
    </row>
    <row r="44" spans="7:8" x14ac:dyDescent="0.2">
      <c r="G44" s="28"/>
      <c r="H44" s="28"/>
    </row>
    <row r="45" spans="7:8" x14ac:dyDescent="0.2">
      <c r="G45" s="28"/>
      <c r="H45" s="28"/>
    </row>
    <row r="46" spans="7:8" x14ac:dyDescent="0.2">
      <c r="G46" s="28"/>
      <c r="H46" s="28"/>
    </row>
    <row r="47" spans="7:8" x14ac:dyDescent="0.2">
      <c r="G47" s="28"/>
      <c r="H47" s="28"/>
    </row>
  </sheetData>
  <sheetProtection selectLockedCells="1" selectUnlockedCells="1"/>
  <mergeCells count="3">
    <mergeCell ref="C3:C5"/>
    <mergeCell ref="C6:C8"/>
    <mergeCell ref="B3:B8"/>
  </mergeCells>
  <pageMargins left="0.74803149606299213" right="0.74803149606299213" top="0.98425196850393704" bottom="0.98425196850393704" header="0.51181102362204722" footer="0.51181102362204722"/>
  <pageSetup paperSize="9" firstPageNumber="0" orientation="landscape" horizontalDpi="300" verticalDpi="300" r:id="rId1"/>
  <headerFooter alignWithMargins="0"/>
  <ignoredErrors>
    <ignoredError sqref="O5:S5 K5:N5 T5:V5 E5:J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91"/>
  <sheetViews>
    <sheetView showGridLines="0" topLeftCell="A24" zoomScaleNormal="100" workbookViewId="0">
      <selection activeCell="H36" sqref="H36"/>
    </sheetView>
  </sheetViews>
  <sheetFormatPr baseColWidth="10" defaultColWidth="9.140625" defaultRowHeight="12.75" x14ac:dyDescent="0.2"/>
  <cols>
    <col min="1" max="1" width="2.28515625" style="2" customWidth="1"/>
    <col min="2" max="2" width="23.42578125" style="2" customWidth="1"/>
    <col min="3" max="3" width="12.42578125" style="2" customWidth="1"/>
    <col min="4" max="4" width="11.7109375" style="2" customWidth="1"/>
    <col min="5" max="5" width="7.42578125" style="2" customWidth="1"/>
    <col min="6" max="6" width="22.7109375" style="2" customWidth="1"/>
    <col min="7" max="7" width="12.42578125" style="2" customWidth="1"/>
    <col min="8" max="8" width="11.7109375" style="2" customWidth="1"/>
    <col min="9" max="13" width="9.140625" style="2"/>
    <col min="14" max="14" width="12.85546875" style="2" customWidth="1"/>
    <col min="15" max="16384" width="9.140625" style="2"/>
  </cols>
  <sheetData>
    <row r="1" spans="2:17" ht="21.95" customHeight="1" x14ac:dyDescent="0.2">
      <c r="B1" s="3" t="s">
        <v>33</v>
      </c>
      <c r="F1" s="35"/>
    </row>
    <row r="2" spans="2:17" ht="20.100000000000001" customHeight="1" x14ac:dyDescent="0.2">
      <c r="B2" s="52" t="s">
        <v>60</v>
      </c>
      <c r="F2" s="52" t="s">
        <v>61</v>
      </c>
      <c r="J2" s="46"/>
      <c r="K2" s="46"/>
    </row>
    <row r="3" spans="2:17" ht="30" customHeight="1" x14ac:dyDescent="0.2">
      <c r="B3" s="6"/>
      <c r="C3" s="36" t="s">
        <v>28</v>
      </c>
      <c r="D3" s="36" t="s">
        <v>10</v>
      </c>
      <c r="E3" s="37"/>
      <c r="F3" s="6"/>
      <c r="G3" s="36" t="s">
        <v>28</v>
      </c>
      <c r="H3" s="36" t="s">
        <v>10</v>
      </c>
      <c r="J3" s="46"/>
      <c r="K3" s="46"/>
    </row>
    <row r="4" spans="2:17" ht="15.95" customHeight="1" x14ac:dyDescent="0.2">
      <c r="B4" s="38" t="s">
        <v>11</v>
      </c>
      <c r="C4" s="9">
        <v>85843.418000000005</v>
      </c>
      <c r="D4" s="9">
        <v>63673.726999999999</v>
      </c>
      <c r="F4" s="38" t="s">
        <v>11</v>
      </c>
      <c r="G4" s="9">
        <v>106639.503</v>
      </c>
      <c r="H4" s="9">
        <v>73371.657999999996</v>
      </c>
      <c r="J4" s="46"/>
      <c r="K4" s="46"/>
    </row>
    <row r="5" spans="2:17" ht="15.95" customHeight="1" x14ac:dyDescent="0.2">
      <c r="B5" s="39" t="s">
        <v>13</v>
      </c>
      <c r="C5" s="31">
        <v>19846.538</v>
      </c>
      <c r="D5" s="31">
        <v>13920.241</v>
      </c>
      <c r="F5" s="39" t="s">
        <v>13</v>
      </c>
      <c r="G5" s="31">
        <v>19193.271000000001</v>
      </c>
      <c r="H5" s="31">
        <v>13613.281999999999</v>
      </c>
      <c r="J5" s="46"/>
      <c r="K5" s="72"/>
      <c r="L5" s="40"/>
      <c r="P5" s="28"/>
      <c r="Q5" s="28"/>
    </row>
    <row r="6" spans="2:17" ht="15.95" customHeight="1" x14ac:dyDescent="0.2">
      <c r="B6" s="38" t="s">
        <v>36</v>
      </c>
      <c r="C6" s="9">
        <v>5543.8549999999996</v>
      </c>
      <c r="D6" s="9">
        <v>4258.0730000000003</v>
      </c>
      <c r="F6" s="38" t="s">
        <v>36</v>
      </c>
      <c r="G6" s="9">
        <v>7513.2569999999996</v>
      </c>
      <c r="H6" s="9">
        <v>5928.2969999999996</v>
      </c>
      <c r="J6" s="46"/>
      <c r="K6" s="72"/>
      <c r="L6" s="40"/>
      <c r="P6" s="28"/>
      <c r="Q6" s="28"/>
    </row>
    <row r="7" spans="2:17" ht="15.95" customHeight="1" x14ac:dyDescent="0.2">
      <c r="B7" s="39" t="s">
        <v>14</v>
      </c>
      <c r="C7" s="31">
        <v>1317.915</v>
      </c>
      <c r="D7" s="31">
        <v>918.02599999999995</v>
      </c>
      <c r="F7" s="39" t="s">
        <v>14</v>
      </c>
      <c r="G7" s="31">
        <v>1478.402</v>
      </c>
      <c r="H7" s="31">
        <v>1146.8889999999999</v>
      </c>
      <c r="J7" s="46"/>
      <c r="K7" s="72"/>
      <c r="L7" s="40"/>
      <c r="P7" s="28"/>
      <c r="Q7" s="28"/>
    </row>
    <row r="8" spans="2:17" ht="15.95" customHeight="1" x14ac:dyDescent="0.2">
      <c r="B8" s="38" t="s">
        <v>16</v>
      </c>
      <c r="C8" s="9">
        <v>1248.9960000000001</v>
      </c>
      <c r="D8" s="9">
        <v>834.245</v>
      </c>
      <c r="F8" s="38" t="s">
        <v>12</v>
      </c>
      <c r="G8" s="9">
        <v>786.87599999999998</v>
      </c>
      <c r="H8" s="9">
        <v>574.928</v>
      </c>
      <c r="J8" s="46"/>
      <c r="K8" s="72"/>
      <c r="L8" s="40"/>
      <c r="P8" s="28"/>
      <c r="Q8" s="28"/>
    </row>
    <row r="9" spans="2:17" ht="15.95" customHeight="1" x14ac:dyDescent="0.2">
      <c r="B9" s="39" t="s">
        <v>15</v>
      </c>
      <c r="C9" s="31">
        <v>938.4</v>
      </c>
      <c r="D9" s="31">
        <v>637.02599999999995</v>
      </c>
      <c r="F9" s="39" t="s">
        <v>15</v>
      </c>
      <c r="G9" s="31">
        <v>752.89099999999996</v>
      </c>
      <c r="H9" s="31">
        <v>522.39499999999998</v>
      </c>
      <c r="J9" s="46"/>
      <c r="K9" s="72"/>
      <c r="L9" s="40"/>
      <c r="P9" s="28"/>
      <c r="Q9" s="28"/>
    </row>
    <row r="10" spans="2:17" ht="15.95" customHeight="1" x14ac:dyDescent="0.2">
      <c r="B10" s="38" t="s">
        <v>12</v>
      </c>
      <c r="C10" s="9">
        <v>801.47199999999998</v>
      </c>
      <c r="D10" s="9">
        <v>526.65599999999995</v>
      </c>
      <c r="F10" s="38" t="s">
        <v>37</v>
      </c>
      <c r="G10" s="9">
        <v>694.46699999999998</v>
      </c>
      <c r="H10" s="9">
        <v>412.21100000000001</v>
      </c>
      <c r="J10" s="46"/>
      <c r="K10" s="72"/>
      <c r="L10" s="40"/>
      <c r="P10" s="28"/>
      <c r="Q10" s="28"/>
    </row>
    <row r="11" spans="2:17" ht="15.95" customHeight="1" x14ac:dyDescent="0.2">
      <c r="B11" s="39" t="s">
        <v>37</v>
      </c>
      <c r="C11" s="31">
        <v>786.82899999999995</v>
      </c>
      <c r="D11" s="31">
        <v>421.346</v>
      </c>
      <c r="F11" s="39" t="s">
        <v>62</v>
      </c>
      <c r="G11" s="31">
        <v>485.95600000000002</v>
      </c>
      <c r="H11" s="31">
        <v>376.59899999999999</v>
      </c>
      <c r="J11" s="46"/>
      <c r="K11" s="72"/>
      <c r="L11" s="40"/>
      <c r="P11" s="28"/>
      <c r="Q11" s="28"/>
    </row>
    <row r="12" spans="2:17" ht="15.95" customHeight="1" x14ac:dyDescent="0.2">
      <c r="B12" s="38" t="s">
        <v>62</v>
      </c>
      <c r="C12" s="9">
        <v>435.27600000000001</v>
      </c>
      <c r="D12" s="9">
        <v>367.51900000000001</v>
      </c>
      <c r="F12" s="38" t="s">
        <v>63</v>
      </c>
      <c r="G12" s="9">
        <v>434.63600000000002</v>
      </c>
      <c r="H12" s="9">
        <v>309.846</v>
      </c>
      <c r="J12" s="46"/>
      <c r="K12" s="72"/>
      <c r="L12" s="40"/>
      <c r="P12" s="28"/>
      <c r="Q12" s="28"/>
    </row>
    <row r="13" spans="2:17" ht="15.95" customHeight="1" x14ac:dyDescent="0.2">
      <c r="B13" s="39" t="s">
        <v>58</v>
      </c>
      <c r="C13" s="31">
        <v>366.101</v>
      </c>
      <c r="D13" s="31">
        <v>328.709</v>
      </c>
      <c r="F13" s="39" t="s">
        <v>16</v>
      </c>
      <c r="G13" s="31">
        <v>366.37299999999999</v>
      </c>
      <c r="H13" s="31">
        <v>298.64699999999999</v>
      </c>
      <c r="J13" s="46"/>
      <c r="K13" s="72"/>
      <c r="L13" s="40"/>
      <c r="P13" s="28"/>
      <c r="Q13" s="28"/>
    </row>
    <row r="14" spans="2:17" ht="15.95" customHeight="1" x14ac:dyDescent="0.2">
      <c r="B14" s="38" t="s">
        <v>40</v>
      </c>
      <c r="C14" s="9">
        <v>232.32499999999999</v>
      </c>
      <c r="D14" s="9">
        <v>205.81800000000001</v>
      </c>
      <c r="F14" s="38" t="s">
        <v>58</v>
      </c>
      <c r="G14" s="9">
        <v>345.59399999999999</v>
      </c>
      <c r="H14" s="9">
        <v>280.17700000000002</v>
      </c>
      <c r="J14" s="46"/>
      <c r="K14" s="72"/>
      <c r="L14" s="40"/>
      <c r="P14" s="28"/>
      <c r="Q14" s="28"/>
    </row>
    <row r="15" spans="2:17" ht="15.95" customHeight="1" x14ac:dyDescent="0.2">
      <c r="B15" s="39" t="s">
        <v>53</v>
      </c>
      <c r="C15" s="31">
        <v>226.26</v>
      </c>
      <c r="D15" s="31">
        <v>168.626</v>
      </c>
      <c r="F15" s="39" t="s">
        <v>40</v>
      </c>
      <c r="G15" s="31">
        <v>282.61900000000003</v>
      </c>
      <c r="H15" s="31">
        <v>273.89699999999999</v>
      </c>
      <c r="J15" s="46"/>
      <c r="K15" s="72"/>
      <c r="L15" s="40"/>
      <c r="P15" s="28"/>
      <c r="Q15" s="28"/>
    </row>
    <row r="16" spans="2:17" ht="15.95" customHeight="1" x14ac:dyDescent="0.2">
      <c r="B16" s="38" t="s">
        <v>26</v>
      </c>
      <c r="C16" s="8">
        <f>C17-SUM(C4:C15)</f>
        <v>822.67900000000373</v>
      </c>
      <c r="D16" s="8">
        <f>D17-SUM(D4:D15)</f>
        <v>574.03299999999581</v>
      </c>
      <c r="F16" s="38" t="s">
        <v>26</v>
      </c>
      <c r="G16" s="8">
        <f>G17-SUM(G4:G15)</f>
        <v>528.51100000002771</v>
      </c>
      <c r="H16" s="8">
        <f>H17-SUM(H4:H15)</f>
        <v>345.95199999999022</v>
      </c>
      <c r="J16" s="46"/>
      <c r="K16" s="72"/>
      <c r="P16" s="28"/>
      <c r="Q16" s="28"/>
    </row>
    <row r="17" spans="2:17" ht="20.100000000000001" customHeight="1" x14ac:dyDescent="0.2">
      <c r="B17" s="63" t="s">
        <v>9</v>
      </c>
      <c r="C17" s="74">
        <v>118410.06399999997</v>
      </c>
      <c r="D17" s="74">
        <v>86834.044999999998</v>
      </c>
      <c r="F17" s="63" t="s">
        <v>9</v>
      </c>
      <c r="G17" s="74">
        <v>139502.35600000006</v>
      </c>
      <c r="H17" s="74">
        <v>97454.777999999991</v>
      </c>
      <c r="J17" s="46"/>
      <c r="K17" s="72"/>
      <c r="P17" s="28"/>
      <c r="Q17" s="28"/>
    </row>
    <row r="18" spans="2:17" x14ac:dyDescent="0.2">
      <c r="J18" s="46"/>
      <c r="K18" s="72"/>
      <c r="P18" s="28"/>
      <c r="Q18" s="28"/>
    </row>
    <row r="19" spans="2:17" ht="10.5" customHeight="1" x14ac:dyDescent="0.2">
      <c r="H19" s="20"/>
      <c r="J19" s="46"/>
      <c r="K19" s="72"/>
      <c r="L19" s="40"/>
      <c r="P19" s="28"/>
      <c r="Q19" s="28"/>
    </row>
    <row r="20" spans="2:17" ht="21.95" customHeight="1" x14ac:dyDescent="0.2">
      <c r="B20" s="3" t="s">
        <v>45</v>
      </c>
      <c r="F20" s="35"/>
      <c r="I20"/>
      <c r="J20" s="61"/>
      <c r="K20" s="61"/>
      <c r="L20" s="40"/>
      <c r="P20" s="28"/>
      <c r="Q20" s="28"/>
    </row>
    <row r="21" spans="2:17" ht="20.100000000000001" customHeight="1" x14ac:dyDescent="0.2">
      <c r="B21" s="52" t="s">
        <v>60</v>
      </c>
      <c r="F21" s="52" t="s">
        <v>61</v>
      </c>
      <c r="I21"/>
      <c r="J21" s="61"/>
      <c r="P21" s="28"/>
      <c r="Q21" s="28"/>
    </row>
    <row r="22" spans="2:17" ht="30" customHeight="1" x14ac:dyDescent="0.2">
      <c r="B22" s="6"/>
      <c r="C22" s="36" t="s">
        <v>28</v>
      </c>
      <c r="D22" s="36" t="s">
        <v>10</v>
      </c>
      <c r="E22" s="37"/>
      <c r="F22" s="6"/>
      <c r="G22" s="36" t="s">
        <v>28</v>
      </c>
      <c r="H22" s="36" t="s">
        <v>10</v>
      </c>
      <c r="I22"/>
      <c r="J22" s="61"/>
      <c r="P22" s="28"/>
      <c r="Q22" s="28"/>
    </row>
    <row r="23" spans="2:17" ht="15.95" customHeight="1" x14ac:dyDescent="0.2">
      <c r="B23" s="38" t="s">
        <v>41</v>
      </c>
      <c r="C23" s="9">
        <v>66325.415999999997</v>
      </c>
      <c r="D23" s="9">
        <v>51550.534</v>
      </c>
      <c r="F23" s="38" t="s">
        <v>41</v>
      </c>
      <c r="G23" s="9">
        <v>82175.197</v>
      </c>
      <c r="H23" s="9">
        <v>60118.345000000001</v>
      </c>
      <c r="I23"/>
      <c r="J23" s="61"/>
      <c r="K23" s="61"/>
      <c r="L23" s="40"/>
      <c r="P23" s="28"/>
      <c r="Q23" s="28"/>
    </row>
    <row r="24" spans="2:17" ht="15.95" customHeight="1" x14ac:dyDescent="0.2">
      <c r="B24" s="39" t="s">
        <v>11</v>
      </c>
      <c r="C24" s="31">
        <v>57792.201999999997</v>
      </c>
      <c r="D24" s="31">
        <v>22934.975999999999</v>
      </c>
      <c r="F24" s="39" t="s">
        <v>11</v>
      </c>
      <c r="G24" s="31">
        <v>46120.459000000003</v>
      </c>
      <c r="H24" s="31">
        <v>19021.856</v>
      </c>
      <c r="I24"/>
      <c r="J24" s="61"/>
      <c r="P24" s="28"/>
      <c r="Q24" s="28"/>
    </row>
    <row r="25" spans="2:17" ht="15.95" customHeight="1" x14ac:dyDescent="0.2">
      <c r="B25" s="38" t="s">
        <v>54</v>
      </c>
      <c r="C25" s="9">
        <v>9420.7099999999991</v>
      </c>
      <c r="D25" s="9">
        <v>5459.4620000000004</v>
      </c>
      <c r="F25" s="38" t="s">
        <v>54</v>
      </c>
      <c r="G25" s="9">
        <v>8141.74</v>
      </c>
      <c r="H25" s="9">
        <v>4905.6120000000001</v>
      </c>
      <c r="I25"/>
      <c r="J25" s="61"/>
    </row>
    <row r="26" spans="2:17" ht="15.95" customHeight="1" x14ac:dyDescent="0.2">
      <c r="B26" s="39" t="s">
        <v>44</v>
      </c>
      <c r="C26" s="31">
        <v>2908.6680000000001</v>
      </c>
      <c r="D26" s="31">
        <v>2352.5450000000001</v>
      </c>
      <c r="F26" s="39" t="s">
        <v>44</v>
      </c>
      <c r="G26" s="31">
        <v>3901.788</v>
      </c>
      <c r="H26" s="31">
        <v>2981.0189999999998</v>
      </c>
      <c r="I26"/>
      <c r="J26" s="61"/>
      <c r="K26" s="61"/>
      <c r="L26" s="40"/>
      <c r="P26" s="28"/>
      <c r="Q26" s="28"/>
    </row>
    <row r="27" spans="2:17" ht="15.95" customHeight="1" x14ac:dyDescent="0.2">
      <c r="B27" s="38" t="s">
        <v>15</v>
      </c>
      <c r="C27" s="9">
        <v>1388.576</v>
      </c>
      <c r="D27" s="9">
        <v>1274.6669999999999</v>
      </c>
      <c r="F27" s="38" t="s">
        <v>42</v>
      </c>
      <c r="G27" s="9">
        <v>4040.58</v>
      </c>
      <c r="H27" s="9">
        <v>2519.3809999999999</v>
      </c>
      <c r="I27"/>
      <c r="J27" s="61"/>
      <c r="K27" s="61"/>
      <c r="L27" s="40"/>
      <c r="P27" s="28"/>
      <c r="Q27" s="28"/>
    </row>
    <row r="28" spans="2:17" ht="15.95" customHeight="1" x14ac:dyDescent="0.2">
      <c r="B28" s="39" t="s">
        <v>12</v>
      </c>
      <c r="C28" s="31">
        <v>633.94100000000003</v>
      </c>
      <c r="D28" s="31">
        <v>555.08900000000006</v>
      </c>
      <c r="F28" s="39" t="s">
        <v>13</v>
      </c>
      <c r="G28" s="31">
        <v>1255.9490000000001</v>
      </c>
      <c r="H28" s="31">
        <v>730.02</v>
      </c>
      <c r="I28"/>
      <c r="J28" s="61"/>
      <c r="K28" s="61"/>
      <c r="L28" s="40"/>
      <c r="P28" s="28"/>
      <c r="Q28" s="28"/>
    </row>
    <row r="29" spans="2:17" ht="15.95" customHeight="1" x14ac:dyDescent="0.2">
      <c r="B29" s="38" t="s">
        <v>42</v>
      </c>
      <c r="C29" s="9">
        <v>639.38</v>
      </c>
      <c r="D29" s="9">
        <v>291.90300000000002</v>
      </c>
      <c r="F29" s="38" t="s">
        <v>15</v>
      </c>
      <c r="G29" s="9">
        <v>760.45100000000002</v>
      </c>
      <c r="H29" s="9">
        <v>706.58399999999995</v>
      </c>
      <c r="I29"/>
      <c r="J29" s="61"/>
      <c r="K29" s="61"/>
      <c r="L29" s="40"/>
      <c r="P29" s="28"/>
      <c r="Q29" s="28"/>
    </row>
    <row r="30" spans="2:17" ht="15.95" customHeight="1" x14ac:dyDescent="0.2">
      <c r="B30" s="39" t="s">
        <v>55</v>
      </c>
      <c r="C30" s="31">
        <v>434.37900000000002</v>
      </c>
      <c r="D30" s="31">
        <v>254.166</v>
      </c>
      <c r="F30" s="39" t="s">
        <v>55</v>
      </c>
      <c r="G30" s="31">
        <v>860.92499999999995</v>
      </c>
      <c r="H30" s="31">
        <v>474.05200000000002</v>
      </c>
      <c r="I30"/>
      <c r="J30" s="61"/>
      <c r="K30" s="61"/>
      <c r="L30" s="40"/>
      <c r="P30" s="28"/>
      <c r="Q30" s="28"/>
    </row>
    <row r="31" spans="2:17" ht="15.95" customHeight="1" x14ac:dyDescent="0.2">
      <c r="B31" s="38" t="s">
        <v>56</v>
      </c>
      <c r="C31" s="9">
        <v>481.005</v>
      </c>
      <c r="D31" s="9">
        <v>244.43199999999999</v>
      </c>
      <c r="F31" s="38" t="s">
        <v>43</v>
      </c>
      <c r="G31" s="9">
        <v>504.6</v>
      </c>
      <c r="H31" s="9">
        <v>358.50200000000001</v>
      </c>
      <c r="I31"/>
      <c r="J31" s="61"/>
      <c r="P31" s="28"/>
      <c r="Q31" s="28"/>
    </row>
    <row r="32" spans="2:17" ht="15.95" customHeight="1" x14ac:dyDescent="0.2">
      <c r="B32" s="39" t="s">
        <v>43</v>
      </c>
      <c r="C32" s="31">
        <v>368.12700000000001</v>
      </c>
      <c r="D32" s="31">
        <v>229.38</v>
      </c>
      <c r="F32" s="39" t="s">
        <v>12</v>
      </c>
      <c r="G32" s="31">
        <v>536.21900000000005</v>
      </c>
      <c r="H32" s="31">
        <v>332.37799999999999</v>
      </c>
      <c r="I32" s="41"/>
      <c r="J32" s="73"/>
      <c r="P32" s="28"/>
      <c r="Q32" s="28"/>
    </row>
    <row r="33" spans="2:17" ht="15.95" customHeight="1" x14ac:dyDescent="0.2">
      <c r="B33" s="38" t="s">
        <v>26</v>
      </c>
      <c r="C33" s="8">
        <f>C34-SUM(C23:C32)</f>
        <v>750.4199999999837</v>
      </c>
      <c r="D33" s="8">
        <f>D34-SUM(D23:D32)</f>
        <v>548.30499999996391</v>
      </c>
      <c r="F33" s="38" t="s">
        <v>26</v>
      </c>
      <c r="G33" s="8">
        <f>G34-SUM(G23:G32)</f>
        <v>1810.7099999999627</v>
      </c>
      <c r="H33" s="8">
        <f>H34-SUM(H23:H32)</f>
        <v>846.38200000001234</v>
      </c>
      <c r="I33"/>
      <c r="J33" s="61"/>
      <c r="K33" s="61"/>
      <c r="L33" s="40"/>
      <c r="P33" s="28"/>
      <c r="Q33" s="28"/>
    </row>
    <row r="34" spans="2:17" ht="20.100000000000001" customHeight="1" x14ac:dyDescent="0.2">
      <c r="B34" s="39" t="s">
        <v>9</v>
      </c>
      <c r="C34" s="75">
        <v>141142.82399999996</v>
      </c>
      <c r="D34" s="75">
        <v>85695.458999999973</v>
      </c>
      <c r="F34" s="63" t="s">
        <v>9</v>
      </c>
      <c r="G34" s="74">
        <v>150108.61799999996</v>
      </c>
      <c r="H34" s="74">
        <v>92994.130999999994</v>
      </c>
      <c r="I34"/>
      <c r="J34" s="61"/>
      <c r="K34" s="61"/>
      <c r="L34" s="40"/>
      <c r="P34" s="28"/>
      <c r="Q34" s="28"/>
    </row>
    <row r="35" spans="2:17" x14ac:dyDescent="0.2">
      <c r="I35"/>
      <c r="J35" s="61"/>
      <c r="K35" s="61"/>
      <c r="L35" s="40"/>
      <c r="P35" s="28"/>
      <c r="Q35" s="28"/>
    </row>
    <row r="36" spans="2:17" x14ac:dyDescent="0.2">
      <c r="H36" s="20"/>
      <c r="I36"/>
      <c r="J36" s="61"/>
      <c r="K36" s="61"/>
      <c r="P36" s="28"/>
      <c r="Q36" s="28"/>
    </row>
    <row r="37" spans="2:17" x14ac:dyDescent="0.2">
      <c r="B37"/>
      <c r="C37"/>
      <c r="D37"/>
      <c r="E37"/>
      <c r="F37"/>
      <c r="G37" s="44"/>
      <c r="H37" s="44"/>
      <c r="I37"/>
      <c r="J37" s="61"/>
      <c r="K37" s="61"/>
      <c r="P37" s="28"/>
      <c r="Q37" s="28"/>
    </row>
    <row r="38" spans="2:17" x14ac:dyDescent="0.2">
      <c r="B38"/>
      <c r="C38"/>
      <c r="D38"/>
      <c r="E38"/>
      <c r="F38"/>
      <c r="G38" s="44"/>
      <c r="H38" s="44"/>
      <c r="K38" s="61"/>
      <c r="P38" s="28"/>
      <c r="Q38" s="28"/>
    </row>
    <row r="39" spans="2:17" x14ac:dyDescent="0.2">
      <c r="B39"/>
      <c r="C39"/>
      <c r="D39"/>
      <c r="E39"/>
      <c r="F39"/>
      <c r="G39" s="44"/>
      <c r="H39" s="44"/>
      <c r="K39" s="61"/>
      <c r="P39" s="28"/>
      <c r="Q39" s="28"/>
    </row>
    <row r="40" spans="2:17" x14ac:dyDescent="0.2">
      <c r="B40"/>
      <c r="C40"/>
      <c r="D40"/>
      <c r="E40"/>
      <c r="F40"/>
      <c r="G40" s="44"/>
      <c r="H40" s="44"/>
      <c r="P40" s="28"/>
      <c r="Q40" s="28"/>
    </row>
    <row r="41" spans="2:17" x14ac:dyDescent="0.2">
      <c r="B41"/>
      <c r="C41"/>
      <c r="D41"/>
      <c r="E41"/>
      <c r="F41"/>
      <c r="G41" s="44"/>
      <c r="H41" s="44"/>
      <c r="P41" s="28"/>
      <c r="Q41" s="28"/>
    </row>
    <row r="42" spans="2:17" x14ac:dyDescent="0.2">
      <c r="B42"/>
      <c r="C42"/>
      <c r="D42"/>
      <c r="E42"/>
      <c r="F42"/>
      <c r="G42" s="44"/>
      <c r="H42" s="44"/>
      <c r="P42" s="28"/>
      <c r="Q42" s="28"/>
    </row>
    <row r="43" spans="2:17" x14ac:dyDescent="0.2">
      <c r="B43"/>
      <c r="C43"/>
      <c r="D43"/>
      <c r="E43"/>
      <c r="F43"/>
      <c r="G43" s="44"/>
      <c r="H43" s="44"/>
      <c r="K43" s="61"/>
      <c r="P43" s="28"/>
      <c r="Q43" s="28"/>
    </row>
    <row r="44" spans="2:17" x14ac:dyDescent="0.2">
      <c r="B44"/>
      <c r="C44"/>
      <c r="D44"/>
      <c r="E44"/>
      <c r="F44"/>
      <c r="G44" s="44"/>
      <c r="H44" s="44"/>
      <c r="K44" s="61"/>
      <c r="P44" s="28"/>
      <c r="Q44" s="28"/>
    </row>
    <row r="45" spans="2:17" x14ac:dyDescent="0.2">
      <c r="B45"/>
      <c r="C45"/>
      <c r="D45"/>
      <c r="E45"/>
      <c r="F45"/>
      <c r="G45" s="44"/>
      <c r="H45" s="44"/>
      <c r="P45" s="28"/>
      <c r="Q45" s="28"/>
    </row>
    <row r="46" spans="2:17" x14ac:dyDescent="0.2">
      <c r="B46"/>
      <c r="C46"/>
      <c r="D46"/>
      <c r="E46"/>
      <c r="F46"/>
      <c r="G46" s="44"/>
      <c r="H46" s="44"/>
      <c r="P46" s="28"/>
      <c r="Q46" s="28"/>
    </row>
    <row r="47" spans="2:17" x14ac:dyDescent="0.2">
      <c r="B47"/>
      <c r="C47"/>
      <c r="D47"/>
      <c r="E47"/>
      <c r="F47"/>
      <c r="G47" s="44"/>
      <c r="H47" s="44"/>
      <c r="P47" s="28"/>
      <c r="Q47" s="28"/>
    </row>
    <row r="48" spans="2:17" x14ac:dyDescent="0.2">
      <c r="B48"/>
      <c r="C48"/>
      <c r="D48"/>
      <c r="E48"/>
      <c r="F48"/>
      <c r="G48" s="44"/>
      <c r="H48" s="44"/>
      <c r="P48" s="28"/>
      <c r="Q48" s="28"/>
    </row>
    <row r="49" spans="2:17" x14ac:dyDescent="0.2">
      <c r="B49"/>
      <c r="C49"/>
      <c r="D49"/>
      <c r="E49"/>
      <c r="F49"/>
      <c r="G49" s="44"/>
      <c r="H49" s="44"/>
      <c r="P49" s="28"/>
      <c r="Q49" s="28"/>
    </row>
    <row r="50" spans="2:17" x14ac:dyDescent="0.2">
      <c r="B50"/>
      <c r="C50"/>
      <c r="D50"/>
      <c r="E50"/>
      <c r="F50"/>
      <c r="G50" s="44"/>
      <c r="H50" s="44"/>
      <c r="P50" s="28"/>
      <c r="Q50" s="28"/>
    </row>
    <row r="51" spans="2:17" x14ac:dyDescent="0.2">
      <c r="B51"/>
      <c r="C51"/>
      <c r="D51"/>
      <c r="E51"/>
      <c r="F51"/>
      <c r="G51" s="44"/>
      <c r="H51" s="44"/>
      <c r="P51" s="28"/>
      <c r="Q51" s="28"/>
    </row>
    <row r="52" spans="2:17" x14ac:dyDescent="0.2">
      <c r="B52"/>
      <c r="C52"/>
      <c r="D52"/>
      <c r="E52"/>
      <c r="F52"/>
      <c r="G52" s="44"/>
      <c r="H52" s="44"/>
      <c r="I52" s="28"/>
      <c r="J52" s="28"/>
      <c r="P52" s="28"/>
      <c r="Q52" s="28"/>
    </row>
    <row r="53" spans="2:17" x14ac:dyDescent="0.2">
      <c r="B53"/>
      <c r="C53"/>
      <c r="D53"/>
      <c r="E53"/>
      <c r="F53"/>
      <c r="G53" s="44"/>
      <c r="H53" s="44"/>
      <c r="P53" s="28"/>
      <c r="Q53" s="28"/>
    </row>
    <row r="54" spans="2:17" x14ac:dyDescent="0.2">
      <c r="B54"/>
      <c r="C54"/>
      <c r="D54"/>
      <c r="E54"/>
      <c r="F54"/>
      <c r="G54" s="44"/>
      <c r="H54" s="44"/>
      <c r="P54" s="28"/>
      <c r="Q54" s="28"/>
    </row>
    <row r="55" spans="2:17" x14ac:dyDescent="0.2">
      <c r="B55"/>
      <c r="C55"/>
      <c r="D55"/>
      <c r="E55"/>
      <c r="F55"/>
      <c r="G55" s="44"/>
      <c r="H55" s="44"/>
      <c r="P55" s="28"/>
      <c r="Q55" s="28"/>
    </row>
    <row r="56" spans="2:17" x14ac:dyDescent="0.2">
      <c r="B56"/>
      <c r="C56"/>
      <c r="D56"/>
      <c r="E56"/>
      <c r="F56"/>
      <c r="G56" s="44"/>
      <c r="H56" s="44"/>
      <c r="P56" s="28"/>
      <c r="Q56" s="28"/>
    </row>
    <row r="57" spans="2:17" x14ac:dyDescent="0.2">
      <c r="B57"/>
      <c r="C57"/>
      <c r="D57"/>
      <c r="E57"/>
      <c r="F57"/>
      <c r="G57" s="44"/>
      <c r="H57" s="44"/>
      <c r="P57" s="28"/>
      <c r="Q57" s="28"/>
    </row>
    <row r="58" spans="2:17" x14ac:dyDescent="0.2">
      <c r="B58"/>
      <c r="C58"/>
      <c r="D58"/>
      <c r="E58"/>
      <c r="F58"/>
      <c r="G58" s="44"/>
      <c r="H58" s="44"/>
      <c r="P58" s="28"/>
      <c r="Q58" s="28"/>
    </row>
    <row r="59" spans="2:17" x14ac:dyDescent="0.2">
      <c r="B59"/>
      <c r="C59"/>
      <c r="D59"/>
      <c r="E59"/>
      <c r="F59"/>
      <c r="G59" s="44"/>
      <c r="H59" s="44"/>
      <c r="P59" s="28"/>
      <c r="Q59" s="28"/>
    </row>
    <row r="60" spans="2:17" x14ac:dyDescent="0.2">
      <c r="B60"/>
      <c r="C60"/>
      <c r="D60"/>
      <c r="E60"/>
      <c r="F60"/>
      <c r="G60" s="44"/>
      <c r="H60" s="44"/>
      <c r="P60" s="28"/>
      <c r="Q60" s="28"/>
    </row>
    <row r="61" spans="2:17" x14ac:dyDescent="0.2">
      <c r="B61"/>
      <c r="C61"/>
      <c r="D61"/>
      <c r="E61"/>
      <c r="F61"/>
      <c r="G61" s="44"/>
      <c r="H61" s="44"/>
      <c r="P61" s="28"/>
      <c r="Q61" s="28"/>
    </row>
    <row r="62" spans="2:17" x14ac:dyDescent="0.2">
      <c r="B62"/>
      <c r="C62"/>
      <c r="D62"/>
      <c r="E62"/>
      <c r="F62"/>
      <c r="G62" s="44"/>
      <c r="H62" s="44"/>
    </row>
    <row r="63" spans="2:17" x14ac:dyDescent="0.2">
      <c r="B63"/>
      <c r="C63"/>
      <c r="D63"/>
      <c r="E63"/>
      <c r="F63"/>
      <c r="G63" s="44"/>
      <c r="H63" s="44"/>
    </row>
    <row r="64" spans="2:17" x14ac:dyDescent="0.2">
      <c r="B64"/>
      <c r="C64"/>
      <c r="D64"/>
      <c r="E64"/>
      <c r="F64"/>
      <c r="G64" s="44"/>
      <c r="H64" s="44"/>
    </row>
    <row r="65" spans="2:8" x14ac:dyDescent="0.2">
      <c r="B65"/>
      <c r="C65"/>
      <c r="D65"/>
      <c r="E65"/>
      <c r="F65"/>
      <c r="G65" s="44"/>
      <c r="H65" s="44"/>
    </row>
    <row r="66" spans="2:8" x14ac:dyDescent="0.2">
      <c r="B66"/>
      <c r="C66"/>
      <c r="D66"/>
      <c r="E66"/>
      <c r="F66"/>
      <c r="G66" s="44"/>
      <c r="H66" s="44"/>
    </row>
    <row r="67" spans="2:8" x14ac:dyDescent="0.2">
      <c r="B67"/>
      <c r="C67"/>
      <c r="D67"/>
      <c r="E67"/>
      <c r="F67"/>
      <c r="G67" s="44"/>
      <c r="H67" s="44"/>
    </row>
    <row r="68" spans="2:8" x14ac:dyDescent="0.2">
      <c r="B68"/>
      <c r="C68"/>
      <c r="D68"/>
      <c r="E68"/>
      <c r="F68"/>
      <c r="G68" s="44"/>
      <c r="H68" s="44"/>
    </row>
    <row r="69" spans="2:8" x14ac:dyDescent="0.2">
      <c r="B69"/>
      <c r="C69"/>
      <c r="D69"/>
      <c r="E69"/>
      <c r="F69"/>
      <c r="G69" s="44"/>
      <c r="H69" s="44"/>
    </row>
    <row r="70" spans="2:8" x14ac:dyDescent="0.2">
      <c r="B70"/>
      <c r="C70"/>
      <c r="D70"/>
      <c r="E70"/>
      <c r="F70"/>
      <c r="G70" s="44"/>
      <c r="H70" s="44"/>
    </row>
    <row r="71" spans="2:8" x14ac:dyDescent="0.2">
      <c r="B71"/>
      <c r="C71"/>
      <c r="D71"/>
      <c r="E71"/>
      <c r="F71"/>
      <c r="G71" s="44"/>
      <c r="H71" s="44"/>
    </row>
    <row r="72" spans="2:8" x14ac:dyDescent="0.2">
      <c r="B72"/>
      <c r="C72"/>
      <c r="D72"/>
      <c r="E72"/>
      <c r="F72"/>
      <c r="G72" s="44"/>
      <c r="H72" s="44"/>
    </row>
    <row r="73" spans="2:8" x14ac:dyDescent="0.2">
      <c r="B73"/>
      <c r="C73"/>
      <c r="D73"/>
      <c r="E73"/>
      <c r="F73"/>
      <c r="G73" s="44"/>
      <c r="H73" s="44"/>
    </row>
    <row r="74" spans="2:8" x14ac:dyDescent="0.2">
      <c r="B74"/>
      <c r="C74"/>
      <c r="D74"/>
      <c r="E74"/>
      <c r="F74"/>
      <c r="G74" s="44"/>
      <c r="H74" s="44"/>
    </row>
    <row r="75" spans="2:8" x14ac:dyDescent="0.2">
      <c r="B75"/>
      <c r="C75"/>
      <c r="D75"/>
      <c r="E75"/>
      <c r="F75"/>
      <c r="G75" s="44"/>
      <c r="H75" s="44"/>
    </row>
    <row r="76" spans="2:8" x14ac:dyDescent="0.2">
      <c r="B76"/>
      <c r="C76"/>
      <c r="D76"/>
      <c r="E76"/>
      <c r="F76"/>
      <c r="G76" s="44"/>
      <c r="H76" s="44"/>
    </row>
    <row r="77" spans="2:8" x14ac:dyDescent="0.2">
      <c r="B77"/>
      <c r="C77"/>
      <c r="D77"/>
      <c r="E77"/>
      <c r="F77"/>
      <c r="G77" s="44"/>
      <c r="H77" s="44"/>
    </row>
    <row r="78" spans="2:8" x14ac:dyDescent="0.2">
      <c r="B78"/>
      <c r="C78"/>
      <c r="D78"/>
      <c r="E78"/>
      <c r="F78"/>
      <c r="G78" s="44"/>
      <c r="H78" s="44"/>
    </row>
    <row r="79" spans="2:8" x14ac:dyDescent="0.2">
      <c r="B79"/>
      <c r="C79"/>
      <c r="D79"/>
      <c r="E79"/>
      <c r="F79"/>
      <c r="G79" s="44"/>
      <c r="H79" s="44"/>
    </row>
    <row r="80" spans="2:8" x14ac:dyDescent="0.2">
      <c r="B80"/>
      <c r="C80"/>
      <c r="D80"/>
      <c r="E80"/>
      <c r="F80"/>
      <c r="G80" s="44"/>
      <c r="H80" s="44"/>
    </row>
    <row r="81" spans="2:8" x14ac:dyDescent="0.2">
      <c r="B81"/>
      <c r="C81"/>
      <c r="D81"/>
      <c r="E81"/>
      <c r="F81"/>
      <c r="G81" s="44"/>
      <c r="H81" s="44"/>
    </row>
    <row r="82" spans="2:8" x14ac:dyDescent="0.2">
      <c r="B82"/>
      <c r="C82"/>
      <c r="D82"/>
      <c r="E82"/>
      <c r="F82"/>
      <c r="G82" s="44"/>
      <c r="H82" s="44"/>
    </row>
    <row r="83" spans="2:8" x14ac:dyDescent="0.2">
      <c r="B83"/>
      <c r="C83"/>
      <c r="D83"/>
      <c r="E83"/>
      <c r="F83"/>
      <c r="G83" s="44"/>
      <c r="H83" s="44"/>
    </row>
    <row r="84" spans="2:8" x14ac:dyDescent="0.2">
      <c r="B84"/>
      <c r="C84"/>
      <c r="D84"/>
      <c r="E84"/>
      <c r="F84"/>
      <c r="G84" s="44"/>
      <c r="H84" s="44"/>
    </row>
    <row r="85" spans="2:8" x14ac:dyDescent="0.2">
      <c r="B85"/>
      <c r="C85"/>
      <c r="D85"/>
      <c r="E85"/>
      <c r="F85"/>
      <c r="G85"/>
      <c r="H85"/>
    </row>
    <row r="86" spans="2:8" x14ac:dyDescent="0.2">
      <c r="B86"/>
      <c r="C86"/>
      <c r="D86"/>
      <c r="E86"/>
      <c r="F86"/>
      <c r="G86"/>
      <c r="H86"/>
    </row>
    <row r="87" spans="2:8" x14ac:dyDescent="0.2">
      <c r="B87"/>
      <c r="C87"/>
      <c r="D87"/>
      <c r="E87"/>
      <c r="F87"/>
      <c r="G87"/>
      <c r="H87"/>
    </row>
    <row r="88" spans="2:8" x14ac:dyDescent="0.2">
      <c r="B88"/>
      <c r="C88"/>
      <c r="D88"/>
      <c r="E88"/>
      <c r="F88"/>
      <c r="G88"/>
      <c r="H88"/>
    </row>
    <row r="89" spans="2:8" x14ac:dyDescent="0.2">
      <c r="B89"/>
      <c r="C89"/>
      <c r="D89"/>
      <c r="E89"/>
      <c r="F89"/>
      <c r="G89"/>
      <c r="H89"/>
    </row>
    <row r="90" spans="2:8" x14ac:dyDescent="0.2">
      <c r="B90"/>
      <c r="C90"/>
      <c r="D90"/>
      <c r="E90"/>
      <c r="F90"/>
      <c r="G90"/>
      <c r="H90"/>
    </row>
    <row r="91" spans="2:8" x14ac:dyDescent="0.2">
      <c r="B91"/>
      <c r="C91"/>
      <c r="D91"/>
      <c r="E91"/>
      <c r="F91"/>
      <c r="G91"/>
      <c r="H91"/>
    </row>
  </sheetData>
  <sheetProtection selectLockedCells="1" selectUnlockedCells="1"/>
  <sortState ref="M26:O42">
    <sortCondition descending="1" ref="O26:O42"/>
  </sortState>
  <pageMargins left="0.74803149606299213" right="0.74803149606299213" top="0.98425196850393704" bottom="0.98425196850393704" header="0.51181102362204722" footer="0.51181102362204722"/>
  <pageSetup paperSize="9" firstPageNumber="0" orientation="landscape" horizontalDpi="300" verticalDpi="300" r:id="rId1"/>
  <headerFooter alignWithMargins="0"/>
  <ignoredErrors>
    <ignoredError sqref="B2 B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showGridLines="0" topLeftCell="H1" zoomScale="95" zoomScaleNormal="95" workbookViewId="0">
      <selection activeCell="U7" sqref="U7"/>
    </sheetView>
  </sheetViews>
  <sheetFormatPr baseColWidth="10" defaultColWidth="9.140625" defaultRowHeight="12.75" x14ac:dyDescent="0.2"/>
  <cols>
    <col min="1" max="1" width="2.28515625" style="2" customWidth="1"/>
    <col min="2" max="2" width="14.42578125" customWidth="1"/>
    <col min="3" max="3" width="11.7109375" customWidth="1"/>
    <col min="4" max="22" width="10.7109375" customWidth="1"/>
  </cols>
  <sheetData>
    <row r="1" spans="2:22" ht="29.85" customHeight="1" x14ac:dyDescent="0.2">
      <c r="B1" s="3" t="s">
        <v>34</v>
      </c>
      <c r="C1" s="2"/>
      <c r="D1" s="2"/>
      <c r="E1" s="2"/>
      <c r="F1" s="2"/>
      <c r="G1" s="2"/>
      <c r="H1" s="2"/>
      <c r="I1" s="2"/>
      <c r="J1" s="2"/>
    </row>
    <row r="2" spans="2:22" ht="21.95" customHeight="1" x14ac:dyDescent="0.2">
      <c r="B2" s="5" t="s">
        <v>17</v>
      </c>
      <c r="C2" s="42" t="s">
        <v>0</v>
      </c>
      <c r="D2" s="6">
        <v>2000</v>
      </c>
      <c r="E2" s="6">
        <v>2001</v>
      </c>
      <c r="F2" s="6">
        <v>2002</v>
      </c>
      <c r="G2" s="6">
        <v>2003</v>
      </c>
      <c r="H2" s="6">
        <v>2004</v>
      </c>
      <c r="I2" s="6">
        <v>2005</v>
      </c>
      <c r="J2" s="6">
        <v>2006</v>
      </c>
      <c r="K2" s="6">
        <v>2007</v>
      </c>
      <c r="L2" s="6">
        <v>2008</v>
      </c>
      <c r="M2" s="6">
        <v>2009</v>
      </c>
      <c r="N2" s="53" t="s">
        <v>23</v>
      </c>
      <c r="O2" s="53" t="s">
        <v>25</v>
      </c>
      <c r="P2" s="53" t="s">
        <v>49</v>
      </c>
      <c r="Q2" s="53" t="s">
        <v>50</v>
      </c>
      <c r="R2" s="53" t="s">
        <v>51</v>
      </c>
      <c r="S2" s="53" t="s">
        <v>52</v>
      </c>
      <c r="T2" s="53">
        <v>2016</v>
      </c>
      <c r="U2" s="53">
        <v>2017</v>
      </c>
      <c r="V2" s="53">
        <v>2018</v>
      </c>
    </row>
    <row r="3" spans="2:22" ht="21.95" customHeight="1" x14ac:dyDescent="0.2">
      <c r="B3" s="38" t="s">
        <v>29</v>
      </c>
      <c r="C3" s="7" t="s">
        <v>18</v>
      </c>
      <c r="D3" s="9">
        <v>21284</v>
      </c>
      <c r="E3" s="9">
        <v>21174</v>
      </c>
      <c r="F3" s="9">
        <v>21016</v>
      </c>
      <c r="G3" s="9">
        <v>20758</v>
      </c>
      <c r="H3" s="9">
        <v>20078</v>
      </c>
      <c r="I3" s="9">
        <v>19330</v>
      </c>
      <c r="J3" s="9">
        <v>18500</v>
      </c>
      <c r="K3" s="9">
        <v>17513</v>
      </c>
      <c r="L3" s="9">
        <v>17270</v>
      </c>
      <c r="M3" s="9">
        <v>16224</v>
      </c>
      <c r="N3" s="9">
        <v>16303</v>
      </c>
      <c r="O3" s="9">
        <v>16372</v>
      </c>
      <c r="P3" s="9">
        <v>16541</v>
      </c>
      <c r="Q3" s="9">
        <v>16561</v>
      </c>
      <c r="R3" s="9">
        <v>16448</v>
      </c>
      <c r="S3" s="9">
        <v>16722</v>
      </c>
      <c r="T3" s="9">
        <v>16844</v>
      </c>
      <c r="U3" s="9">
        <v>16977</v>
      </c>
      <c r="V3" s="9">
        <v>17476</v>
      </c>
    </row>
    <row r="4" spans="2:22" ht="21.95" customHeight="1" x14ac:dyDescent="0.2">
      <c r="B4" s="43" t="s">
        <v>19</v>
      </c>
      <c r="C4" s="23" t="s">
        <v>30</v>
      </c>
      <c r="D4" s="32">
        <v>257340</v>
      </c>
      <c r="E4" s="32">
        <v>220008</v>
      </c>
      <c r="F4" s="32">
        <v>273224</v>
      </c>
      <c r="G4" s="32">
        <v>267936</v>
      </c>
      <c r="H4" s="32">
        <v>237988</v>
      </c>
      <c r="I4" s="32">
        <v>205490</v>
      </c>
      <c r="J4" s="32">
        <v>218365</v>
      </c>
      <c r="K4" s="32">
        <v>194779</v>
      </c>
      <c r="L4" s="32">
        <v>159663</v>
      </c>
      <c r="M4" s="32">
        <v>183471</v>
      </c>
      <c r="N4" s="32">
        <v>193885</v>
      </c>
      <c r="O4" s="32">
        <v>228101</v>
      </c>
      <c r="P4" s="32">
        <v>208980</v>
      </c>
      <c r="Q4" s="32">
        <v>236800</v>
      </c>
      <c r="R4" s="32">
        <v>251519</v>
      </c>
      <c r="S4" s="32">
        <v>246639</v>
      </c>
      <c r="T4" s="32">
        <v>299583</v>
      </c>
      <c r="U4" s="32">
        <v>319743</v>
      </c>
      <c r="V4" s="32">
        <v>344136</v>
      </c>
    </row>
    <row r="5" spans="2:22" ht="15" customHeight="1" x14ac:dyDescent="0.2">
      <c r="B5" s="54"/>
    </row>
    <row r="6" spans="2:22" x14ac:dyDescent="0.2">
      <c r="J6" s="20"/>
    </row>
    <row r="7" spans="2:22" x14ac:dyDescent="0.2">
      <c r="D7" s="44"/>
      <c r="E7" s="44"/>
      <c r="F7" s="44"/>
      <c r="G7" s="44"/>
      <c r="H7" s="44"/>
      <c r="I7" s="44"/>
      <c r="U7" s="45"/>
    </row>
    <row r="8" spans="2:22" x14ac:dyDescent="0.2">
      <c r="D8" s="44"/>
      <c r="E8" s="44"/>
      <c r="F8" s="44"/>
      <c r="G8" s="44"/>
      <c r="H8" s="44"/>
      <c r="I8" s="44"/>
      <c r="J8" s="44"/>
    </row>
    <row r="9" spans="2:22" x14ac:dyDescent="0.2">
      <c r="D9" s="41"/>
      <c r="E9" s="41"/>
      <c r="F9" s="41"/>
      <c r="G9" s="41"/>
      <c r="H9" s="41"/>
      <c r="I9" s="41"/>
      <c r="J9" s="41"/>
    </row>
    <row r="10" spans="2:22" x14ac:dyDescent="0.2">
      <c r="D10" s="41"/>
      <c r="E10" s="41"/>
      <c r="F10" s="41"/>
      <c r="G10" s="41"/>
      <c r="H10" s="41"/>
      <c r="I10" s="41"/>
      <c r="J10" s="41"/>
    </row>
    <row r="32" spans="7:8" x14ac:dyDescent="0.2">
      <c r="G32" s="44"/>
      <c r="H32" s="44"/>
    </row>
    <row r="33" spans="7:8" x14ac:dyDescent="0.2">
      <c r="G33" s="44"/>
      <c r="H33" s="44"/>
    </row>
  </sheetData>
  <sheetProtection selectLockedCells="1" selectUnlockedCells="1"/>
  <pageMargins left="0.74803149606299213" right="0.74803149606299213" top="0.98425196850393704" bottom="0.98425196850393704" header="0.51181102362204722" footer="0.51181102362204722"/>
  <pageSetup paperSize="9" firstPageNumber="0" orientation="landscape" horizontalDpi="300" verticalDpi="300" r:id="rId1"/>
  <headerFooter alignWithMargins="0"/>
  <ignoredErrors>
    <ignoredError sqref="N2:O2 P2:S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15"/>
  <sheetViews>
    <sheetView showGridLines="0" topLeftCell="P1" zoomScale="95" zoomScaleNormal="95" workbookViewId="0">
      <selection activeCell="B7" sqref="B7:B16"/>
    </sheetView>
  </sheetViews>
  <sheetFormatPr baseColWidth="10" defaultColWidth="9.140625" defaultRowHeight="12.75" x14ac:dyDescent="0.2"/>
  <cols>
    <col min="1" max="1" width="2.28515625" style="2" customWidth="1"/>
    <col min="2" max="2" width="29.85546875" style="2" customWidth="1"/>
    <col min="3" max="3" width="10.85546875" style="2" customWidth="1"/>
    <col min="4" max="22" width="10.7109375" style="2" customWidth="1"/>
    <col min="23" max="23" width="15" style="2" customWidth="1"/>
    <col min="24" max="16384" width="9.140625" style="2"/>
  </cols>
  <sheetData>
    <row r="1" spans="2:40" ht="29.85" customHeight="1" x14ac:dyDescent="0.2">
      <c r="B1" s="58" t="s">
        <v>35</v>
      </c>
      <c r="C1" s="46"/>
      <c r="D1" s="46"/>
      <c r="E1" s="46"/>
      <c r="F1" s="46"/>
      <c r="G1" s="46"/>
      <c r="H1" s="46"/>
      <c r="I1" s="46"/>
      <c r="J1" s="46"/>
      <c r="X1" s="34"/>
      <c r="Y1" s="34"/>
      <c r="Z1" s="34"/>
    </row>
    <row r="2" spans="2:40" ht="23.25" customHeight="1" x14ac:dyDescent="0.2">
      <c r="B2" s="59" t="s">
        <v>17</v>
      </c>
      <c r="C2" s="60" t="s">
        <v>0</v>
      </c>
      <c r="D2" s="6">
        <v>2000</v>
      </c>
      <c r="E2" s="6">
        <v>2001</v>
      </c>
      <c r="F2" s="6">
        <v>2002</v>
      </c>
      <c r="G2" s="6">
        <v>2003</v>
      </c>
      <c r="H2" s="6">
        <v>2004</v>
      </c>
      <c r="I2" s="47">
        <v>2005</v>
      </c>
      <c r="J2" s="47">
        <v>2006</v>
      </c>
      <c r="K2" s="47">
        <v>2007</v>
      </c>
      <c r="L2" s="47">
        <v>2008</v>
      </c>
      <c r="M2" s="47">
        <v>2009</v>
      </c>
      <c r="N2" s="47">
        <v>2010</v>
      </c>
      <c r="O2" s="47">
        <v>2011</v>
      </c>
      <c r="P2" s="47">
        <v>2012</v>
      </c>
      <c r="Q2" s="47">
        <v>2013</v>
      </c>
      <c r="R2" s="47">
        <v>2014</v>
      </c>
      <c r="S2" s="47">
        <v>2015</v>
      </c>
      <c r="T2" s="47">
        <v>2016</v>
      </c>
      <c r="U2" s="47">
        <v>2017</v>
      </c>
      <c r="V2" s="47">
        <v>2018</v>
      </c>
      <c r="AC2" s="34"/>
      <c r="AD2" s="34"/>
      <c r="AE2" s="34"/>
      <c r="AF2" s="40"/>
      <c r="AG2" s="40"/>
      <c r="AH2" s="40"/>
      <c r="AI2" s="40"/>
      <c r="AJ2" s="40"/>
      <c r="AK2" s="40"/>
      <c r="AL2" s="40"/>
      <c r="AM2" s="40"/>
      <c r="AN2" s="40"/>
    </row>
    <row r="3" spans="2:40" ht="18" customHeight="1" x14ac:dyDescent="0.2">
      <c r="B3" s="68" t="s">
        <v>20</v>
      </c>
      <c r="C3" s="29" t="s">
        <v>30</v>
      </c>
      <c r="D3" s="8">
        <v>257340</v>
      </c>
      <c r="E3" s="8">
        <v>220008</v>
      </c>
      <c r="F3" s="8">
        <v>273224</v>
      </c>
      <c r="G3" s="8">
        <v>267936</v>
      </c>
      <c r="H3" s="8">
        <v>237988</v>
      </c>
      <c r="I3" s="8">
        <v>205490</v>
      </c>
      <c r="J3" s="8">
        <v>218365</v>
      </c>
      <c r="K3" s="8">
        <v>194779</v>
      </c>
      <c r="L3" s="8">
        <v>159663</v>
      </c>
      <c r="M3" s="8">
        <v>183471</v>
      </c>
      <c r="N3" s="8">
        <v>193885</v>
      </c>
      <c r="O3" s="8">
        <v>228101</v>
      </c>
      <c r="P3" s="8">
        <v>208980</v>
      </c>
      <c r="Q3" s="8">
        <v>236800</v>
      </c>
      <c r="R3" s="8">
        <v>251519</v>
      </c>
      <c r="S3" s="8">
        <v>246639</v>
      </c>
      <c r="T3" s="8">
        <v>299583</v>
      </c>
      <c r="U3" s="8">
        <v>319743</v>
      </c>
      <c r="V3" s="8">
        <v>344136</v>
      </c>
      <c r="AC3" s="34"/>
      <c r="AD3" s="34"/>
      <c r="AE3" s="34"/>
      <c r="AF3" s="40"/>
      <c r="AG3" s="40"/>
      <c r="AH3" s="40"/>
      <c r="AI3" s="40"/>
      <c r="AJ3" s="40"/>
      <c r="AK3" s="40"/>
      <c r="AL3" s="40"/>
      <c r="AM3" s="40"/>
      <c r="AN3" s="40"/>
    </row>
    <row r="4" spans="2:40" ht="18" customHeight="1" x14ac:dyDescent="0.2">
      <c r="B4" s="69" t="s">
        <v>21</v>
      </c>
      <c r="C4" s="30" t="s">
        <v>30</v>
      </c>
      <c r="D4" s="31">
        <v>37297.493000000002</v>
      </c>
      <c r="E4" s="31">
        <v>52048.419000000002</v>
      </c>
      <c r="F4" s="31">
        <v>27725.154999999999</v>
      </c>
      <c r="G4" s="31">
        <v>25167.316999999999</v>
      </c>
      <c r="H4" s="31">
        <v>30991.306</v>
      </c>
      <c r="I4" s="31">
        <v>30845.401999999998</v>
      </c>
      <c r="J4" s="31">
        <v>25819.453000000001</v>
      </c>
      <c r="K4" s="31">
        <v>45919.28</v>
      </c>
      <c r="L4" s="48">
        <v>56428.909</v>
      </c>
      <c r="M4" s="48">
        <v>48670.718999999997</v>
      </c>
      <c r="N4" s="48">
        <v>90725.751999999993</v>
      </c>
      <c r="O4" s="48">
        <v>72873.717999999993</v>
      </c>
      <c r="P4" s="48">
        <v>62813.993999999999</v>
      </c>
      <c r="Q4" s="48">
        <v>81722.248000000007</v>
      </c>
      <c r="R4" s="48">
        <v>85440.217000000004</v>
      </c>
      <c r="S4" s="48">
        <v>93157.986000000004</v>
      </c>
      <c r="T4" s="48">
        <v>115702.71</v>
      </c>
      <c r="U4" s="48">
        <v>141142.82399999999</v>
      </c>
      <c r="V4" s="48">
        <v>150108.61799999999</v>
      </c>
      <c r="AC4" s="34"/>
      <c r="AD4" s="34"/>
      <c r="AE4" s="34"/>
      <c r="AF4" s="40"/>
      <c r="AG4" s="40"/>
      <c r="AH4" s="40"/>
      <c r="AI4" s="40"/>
      <c r="AJ4" s="40"/>
      <c r="AK4" s="40"/>
      <c r="AL4" s="40"/>
      <c r="AM4" s="40"/>
      <c r="AN4" s="40"/>
    </row>
    <row r="5" spans="2:40" ht="18" customHeight="1" x14ac:dyDescent="0.2">
      <c r="B5" s="70" t="s">
        <v>22</v>
      </c>
      <c r="C5" s="49" t="s">
        <v>30</v>
      </c>
      <c r="D5" s="56">
        <v>1293.009</v>
      </c>
      <c r="E5" s="56">
        <v>3605.8939999999998</v>
      </c>
      <c r="F5" s="56">
        <v>2376.0189999999998</v>
      </c>
      <c r="G5" s="56">
        <v>4370.9219999999996</v>
      </c>
      <c r="H5" s="56">
        <v>8627.7829999999994</v>
      </c>
      <c r="I5" s="56">
        <v>20378.788</v>
      </c>
      <c r="J5" s="56">
        <v>29159.688999999998</v>
      </c>
      <c r="K5" s="56">
        <v>26683.196</v>
      </c>
      <c r="L5" s="50">
        <v>36552.5</v>
      </c>
      <c r="M5" s="50">
        <v>31597.744999999999</v>
      </c>
      <c r="N5" s="50">
        <v>55811.387999999999</v>
      </c>
      <c r="O5" s="50">
        <v>54081.375</v>
      </c>
      <c r="P5" s="50">
        <v>98364.521999999997</v>
      </c>
      <c r="Q5" s="50">
        <v>75522.547000000006</v>
      </c>
      <c r="R5" s="50">
        <v>94196.767999999996</v>
      </c>
      <c r="S5" s="50">
        <v>113630.51300000001</v>
      </c>
      <c r="T5" s="50">
        <v>97700.459000000003</v>
      </c>
      <c r="U5" s="50">
        <v>118410.064</v>
      </c>
      <c r="V5" s="50">
        <v>139502.356</v>
      </c>
      <c r="AC5" s="34"/>
      <c r="AD5" s="34"/>
      <c r="AE5" s="34"/>
      <c r="AF5" s="40"/>
      <c r="AG5" s="40"/>
      <c r="AH5" s="40"/>
      <c r="AI5" s="40"/>
      <c r="AJ5" s="40"/>
      <c r="AK5" s="40"/>
      <c r="AL5" s="40"/>
      <c r="AM5" s="40"/>
      <c r="AN5" s="40"/>
    </row>
    <row r="6" spans="2:40" ht="12" customHeight="1" x14ac:dyDescent="0.2">
      <c r="B6" s="71"/>
      <c r="C6" s="5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2:40" x14ac:dyDescent="0.2">
      <c r="C7" s="34"/>
    </row>
    <row r="8" spans="2:40" x14ac:dyDescent="0.2">
      <c r="C8" s="34"/>
    </row>
    <row r="14" spans="2:40" x14ac:dyDescent="0.2">
      <c r="C14" s="34"/>
    </row>
    <row r="15" spans="2:40" x14ac:dyDescent="0.2">
      <c r="C15" s="34"/>
    </row>
  </sheetData>
  <sheetProtection selectLockedCells="1" selectUnlockedCells="1"/>
  <pageMargins left="0.74803149606299213" right="0.74803149606299213" top="0.98425196850393704" bottom="0.98425196850393704" header="0.51181102362204722" footer="0.51181102362204722"/>
  <pageSetup paperSize="9" scale="73" firstPageNumber="0" fitToWidth="2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15"/>
  <sheetViews>
    <sheetView showGridLines="0" tabSelected="1" zoomScale="95" zoomScaleNormal="95" workbookViewId="0">
      <selection activeCell="F15" sqref="F15"/>
    </sheetView>
  </sheetViews>
  <sheetFormatPr baseColWidth="10" defaultColWidth="9.140625" defaultRowHeight="12.75" x14ac:dyDescent="0.2"/>
  <cols>
    <col min="1" max="1" width="2.28515625" style="2" customWidth="1"/>
    <col min="2" max="2" width="29.85546875" style="2" customWidth="1"/>
    <col min="3" max="3" width="10.85546875" style="2" customWidth="1"/>
    <col min="4" max="22" width="10.7109375" style="2" customWidth="1"/>
    <col min="23" max="23" width="15" style="2" customWidth="1"/>
    <col min="24" max="16384" width="9.140625" style="2"/>
  </cols>
  <sheetData>
    <row r="1" spans="2:40" ht="29.85" customHeight="1" x14ac:dyDescent="0.2">
      <c r="B1" s="52" t="s">
        <v>66</v>
      </c>
      <c r="C1" s="46"/>
      <c r="D1" s="46"/>
      <c r="E1" s="46"/>
      <c r="F1" s="46"/>
      <c r="G1" s="46"/>
      <c r="H1" s="46"/>
      <c r="I1" s="46"/>
      <c r="J1" s="46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X1" s="34"/>
      <c r="Y1" s="34"/>
      <c r="Z1" s="34"/>
    </row>
    <row r="2" spans="2:40" ht="23.25" customHeight="1" x14ac:dyDescent="0.2">
      <c r="B2" s="1" t="s">
        <v>17</v>
      </c>
      <c r="C2" s="1" t="s">
        <v>0</v>
      </c>
      <c r="D2" s="47">
        <v>2000</v>
      </c>
      <c r="E2" s="47">
        <v>2001</v>
      </c>
      <c r="F2" s="47">
        <v>2002</v>
      </c>
      <c r="G2" s="47">
        <v>2003</v>
      </c>
      <c r="H2" s="47">
        <v>2004</v>
      </c>
      <c r="I2" s="47">
        <v>2005</v>
      </c>
      <c r="J2" s="47">
        <v>2006</v>
      </c>
      <c r="K2" s="47">
        <v>2007</v>
      </c>
      <c r="L2" s="47">
        <v>2008</v>
      </c>
      <c r="M2" s="47">
        <v>2009</v>
      </c>
      <c r="N2" s="47">
        <v>2010</v>
      </c>
      <c r="O2" s="47">
        <v>2011</v>
      </c>
      <c r="P2" s="47">
        <v>2012</v>
      </c>
      <c r="Q2" s="47">
        <v>2013</v>
      </c>
      <c r="R2" s="47">
        <v>2014</v>
      </c>
      <c r="S2" s="47">
        <v>2015</v>
      </c>
      <c r="T2" s="47">
        <v>2016</v>
      </c>
      <c r="U2" s="47">
        <v>2017</v>
      </c>
      <c r="V2" s="47">
        <v>2018</v>
      </c>
      <c r="AC2" s="34"/>
      <c r="AD2" s="34"/>
      <c r="AE2" s="34"/>
      <c r="AF2" s="40"/>
      <c r="AG2" s="40"/>
      <c r="AH2" s="40"/>
      <c r="AI2" s="40"/>
      <c r="AJ2" s="40"/>
      <c r="AK2" s="40"/>
      <c r="AL2" s="40"/>
      <c r="AM2" s="40"/>
      <c r="AN2" s="40"/>
    </row>
    <row r="3" spans="2:40" ht="18" customHeight="1" x14ac:dyDescent="0.2">
      <c r="B3" s="84" t="s">
        <v>64</v>
      </c>
      <c r="C3" s="29" t="s">
        <v>30</v>
      </c>
      <c r="D3" s="8">
        <v>257340</v>
      </c>
      <c r="E3" s="8">
        <v>220008</v>
      </c>
      <c r="F3" s="8">
        <v>273224</v>
      </c>
      <c r="G3" s="8">
        <v>267936</v>
      </c>
      <c r="H3" s="8">
        <v>237988</v>
      </c>
      <c r="I3" s="8">
        <v>205490</v>
      </c>
      <c r="J3" s="8">
        <v>218365</v>
      </c>
      <c r="K3" s="8">
        <v>194779</v>
      </c>
      <c r="L3" s="8">
        <v>159663</v>
      </c>
      <c r="M3" s="8">
        <v>183471</v>
      </c>
      <c r="N3" s="8">
        <v>193885</v>
      </c>
      <c r="O3" s="8">
        <v>228101</v>
      </c>
      <c r="P3" s="8">
        <v>208980</v>
      </c>
      <c r="Q3" s="8">
        <v>236800</v>
      </c>
      <c r="R3" s="8">
        <v>251519</v>
      </c>
      <c r="S3" s="8">
        <v>246639</v>
      </c>
      <c r="T3" s="8">
        <v>299583</v>
      </c>
      <c r="U3" s="8">
        <v>319743</v>
      </c>
      <c r="V3" s="8">
        <v>344136</v>
      </c>
      <c r="AC3" s="34"/>
      <c r="AD3" s="34"/>
      <c r="AE3" s="34"/>
      <c r="AF3" s="40"/>
      <c r="AG3" s="40"/>
      <c r="AH3" s="40"/>
      <c r="AI3" s="40"/>
      <c r="AJ3" s="40"/>
      <c r="AK3" s="40"/>
      <c r="AL3" s="40"/>
      <c r="AM3" s="40"/>
      <c r="AN3" s="40"/>
    </row>
    <row r="4" spans="2:40" ht="37.5" customHeight="1" x14ac:dyDescent="0.2">
      <c r="B4" s="84" t="s">
        <v>65</v>
      </c>
      <c r="C4" s="85" t="s">
        <v>30</v>
      </c>
      <c r="D4" s="86">
        <v>83.536000000000001</v>
      </c>
      <c r="E4" s="86">
        <v>95.356999999999985</v>
      </c>
      <c r="F4" s="86">
        <v>0</v>
      </c>
      <c r="G4" s="86">
        <v>1488.145</v>
      </c>
      <c r="H4" s="86">
        <v>2821.913</v>
      </c>
      <c r="I4" s="86">
        <v>1660.877</v>
      </c>
      <c r="J4" s="86">
        <v>1193.066</v>
      </c>
      <c r="K4" s="86">
        <v>1166.703</v>
      </c>
      <c r="L4" s="86">
        <v>5228</v>
      </c>
      <c r="M4" s="86">
        <v>2290</v>
      </c>
      <c r="N4" s="86">
        <v>1975.913</v>
      </c>
      <c r="O4" s="86">
        <v>4527.5969999999998</v>
      </c>
      <c r="P4" s="87">
        <v>2720</v>
      </c>
      <c r="Q4" s="87">
        <v>2719.2179999999998</v>
      </c>
      <c r="R4" s="87">
        <v>7933.9949999999999</v>
      </c>
      <c r="S4" s="87">
        <v>12409.428</v>
      </c>
      <c r="T4" s="87">
        <v>8625.1400000000012</v>
      </c>
      <c r="U4" s="87">
        <v>13574.78</v>
      </c>
      <c r="V4" s="87"/>
      <c r="AC4" s="34"/>
      <c r="AD4" s="34"/>
      <c r="AE4" s="34"/>
      <c r="AF4" s="40"/>
      <c r="AG4" s="40"/>
      <c r="AH4" s="40"/>
      <c r="AI4" s="40"/>
      <c r="AJ4" s="40"/>
      <c r="AK4" s="40"/>
      <c r="AL4" s="40"/>
      <c r="AM4" s="40"/>
      <c r="AN4" s="40"/>
    </row>
    <row r="5" spans="2:40" ht="18" customHeight="1" x14ac:dyDescent="0.2">
      <c r="B5" s="70"/>
      <c r="C5" s="49"/>
      <c r="D5" s="56"/>
      <c r="E5" s="56"/>
      <c r="F5" s="56"/>
      <c r="G5" s="56"/>
      <c r="H5" s="56"/>
      <c r="I5" s="56"/>
      <c r="J5" s="56"/>
      <c r="K5" s="56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AC5" s="34"/>
      <c r="AD5" s="34"/>
      <c r="AE5" s="34"/>
      <c r="AF5" s="40"/>
      <c r="AG5" s="40"/>
      <c r="AH5" s="40"/>
      <c r="AI5" s="40"/>
      <c r="AJ5" s="40"/>
      <c r="AK5" s="40"/>
      <c r="AL5" s="40"/>
      <c r="AM5" s="40"/>
      <c r="AN5" s="40"/>
    </row>
    <row r="6" spans="2:40" ht="12" customHeight="1" x14ac:dyDescent="0.2">
      <c r="B6" s="71"/>
      <c r="C6" s="5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2:40" x14ac:dyDescent="0.2">
      <c r="C7" s="34"/>
    </row>
    <row r="8" spans="2:40" x14ac:dyDescent="0.2">
      <c r="C8" s="34"/>
    </row>
    <row r="14" spans="2:40" x14ac:dyDescent="0.2">
      <c r="C14" s="34"/>
    </row>
    <row r="15" spans="2:40" x14ac:dyDescent="0.2">
      <c r="C15" s="34"/>
    </row>
  </sheetData>
  <sheetProtection selectLockedCells="1" selectUnlockedCells="1"/>
  <pageMargins left="0.74803149606299213" right="0.74803149606299213" top="0.98425196850393704" bottom="0.98425196850393704" header="0.51181102362204722" footer="0.51181102362204722"/>
  <pageSetup paperSize="9" scale="73" firstPageNumber="0" fitToWidth="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6</vt:lpstr>
      <vt:lpstr>'1'!Zone_d_impression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Dias</dc:creator>
  <cp:lastModifiedBy>Invité</cp:lastModifiedBy>
  <cp:lastPrinted>2019-06-04T09:14:06Z</cp:lastPrinted>
  <dcterms:created xsi:type="dcterms:W3CDTF">2011-10-20T09:20:09Z</dcterms:created>
  <dcterms:modified xsi:type="dcterms:W3CDTF">2019-12-06T14:04:03Z</dcterms:modified>
</cp:coreProperties>
</file>