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ESCV\2019-2020\Exercícios\Produtos\"/>
    </mc:Choice>
  </mc:AlternateContent>
  <bookViews>
    <workbookView xWindow="0" yWindow="0" windowWidth="19200" windowHeight="7335" tabRatio="818" activeTab="5"/>
  </bookViews>
  <sheets>
    <sheet name="1" sheetId="2" r:id="rId1"/>
    <sheet name="2" sheetId="3" r:id="rId2"/>
    <sheet name="3" sheetId="4" r:id="rId3"/>
    <sheet name="4" sheetId="5" r:id="rId4"/>
    <sheet name="5" sheetId="8" r:id="rId5"/>
    <sheet name="6" sheetId="9" r:id="rId6"/>
  </sheets>
  <definedNames>
    <definedName name="_xlnm.Print_Area" localSheetId="0">'1'!$B$1:$W$12</definedName>
    <definedName name="_xlnm.Print_Area" localSheetId="4">'5'!$B$1:$G$6</definedName>
    <definedName name="_xlnm.Print_Area" localSheetId="5">'6'!$B$1:$G$6</definedName>
  </definedNames>
  <calcPr calcId="152511"/>
</workbook>
</file>

<file path=xl/calcChain.xml><?xml version="1.0" encoding="utf-8"?>
<calcChain xmlns="http://schemas.openxmlformats.org/spreadsheetml/2006/main">
  <c r="C20" i="4" l="1"/>
  <c r="G20" i="4"/>
  <c r="G34" i="4"/>
  <c r="D34" i="4"/>
  <c r="C34" i="4"/>
  <c r="I8" i="3" l="1"/>
  <c r="H8" i="3"/>
  <c r="G8" i="3"/>
  <c r="F8" i="3"/>
  <c r="E8" i="3"/>
  <c r="I5" i="3"/>
  <c r="H5" i="3"/>
  <c r="G5" i="3"/>
  <c r="F5" i="3"/>
  <c r="E5" i="3"/>
  <c r="W8" i="3"/>
  <c r="W5" i="3"/>
  <c r="I11" i="2"/>
  <c r="H11" i="2"/>
  <c r="G11" i="2"/>
  <c r="F11" i="2"/>
  <c r="E11" i="2"/>
  <c r="I10" i="2"/>
  <c r="H10" i="2"/>
  <c r="G10" i="2"/>
  <c r="F10" i="2"/>
  <c r="E10" i="2"/>
  <c r="I8" i="2"/>
  <c r="H8" i="2"/>
  <c r="G8" i="2"/>
  <c r="F8" i="2"/>
  <c r="E8" i="2"/>
  <c r="I5" i="2"/>
  <c r="H5" i="2"/>
  <c r="G5" i="2"/>
  <c r="F5" i="2"/>
  <c r="E5" i="2"/>
  <c r="W11" i="2"/>
  <c r="W10" i="2"/>
  <c r="W8" i="2"/>
  <c r="W5" i="2"/>
  <c r="Q5" i="3" l="1"/>
  <c r="Q8" i="3"/>
  <c r="V8" i="3" l="1"/>
  <c r="V5" i="3"/>
  <c r="V11" i="2"/>
  <c r="V10" i="2"/>
  <c r="V8" i="2"/>
  <c r="V5" i="2"/>
  <c r="H20" i="4" l="1"/>
  <c r="D20" i="4"/>
  <c r="U8" i="3"/>
  <c r="U5" i="3"/>
  <c r="U11" i="2"/>
  <c r="U10" i="2"/>
  <c r="U8" i="2"/>
  <c r="U5" i="2"/>
  <c r="T8" i="3" l="1"/>
  <c r="S8" i="3"/>
  <c r="T5" i="3"/>
  <c r="S5" i="3"/>
  <c r="T11" i="2"/>
  <c r="S11" i="2"/>
  <c r="T10" i="2"/>
  <c r="S10" i="2"/>
  <c r="T8" i="2"/>
  <c r="S8" i="2"/>
  <c r="T5" i="2"/>
  <c r="S5" i="2"/>
  <c r="R8" i="3" l="1"/>
  <c r="R5" i="3"/>
  <c r="R11" i="2"/>
  <c r="R10" i="2"/>
  <c r="R8" i="2"/>
  <c r="R5" i="2"/>
  <c r="H34" i="4" l="1"/>
  <c r="Q11" i="2" l="1"/>
  <c r="Q10" i="2"/>
  <c r="Q8" i="2"/>
  <c r="Q5" i="2"/>
  <c r="O8" i="3"/>
  <c r="O5" i="3"/>
  <c r="O11" i="2"/>
  <c r="O10" i="2"/>
  <c r="O8" i="2"/>
  <c r="O5" i="2"/>
  <c r="P11" i="2"/>
  <c r="N11" i="2"/>
  <c r="M11" i="2"/>
  <c r="L11" i="2"/>
  <c r="K11" i="2"/>
  <c r="J11" i="2"/>
  <c r="P10" i="2"/>
  <c r="N10" i="2"/>
  <c r="M10" i="2"/>
  <c r="L10" i="2"/>
  <c r="K10" i="2"/>
  <c r="J10" i="2"/>
  <c r="P8" i="2"/>
  <c r="N8" i="2"/>
  <c r="M8" i="2"/>
  <c r="L8" i="2"/>
  <c r="K8" i="2"/>
  <c r="J8" i="2"/>
  <c r="P5" i="2"/>
  <c r="N5" i="2"/>
  <c r="M5" i="2"/>
  <c r="L5" i="2"/>
  <c r="K5" i="2"/>
  <c r="J5" i="2"/>
  <c r="P8" i="3"/>
  <c r="N8" i="3"/>
  <c r="M8" i="3"/>
  <c r="L8" i="3"/>
  <c r="K8" i="3"/>
  <c r="J8" i="3"/>
  <c r="P5" i="3"/>
  <c r="N5" i="3"/>
  <c r="M5" i="3"/>
  <c r="L5" i="3"/>
  <c r="K5" i="3"/>
  <c r="J5" i="3"/>
</calcChain>
</file>

<file path=xl/sharedStrings.xml><?xml version="1.0" encoding="utf-8"?>
<sst xmlns="http://schemas.openxmlformats.org/spreadsheetml/2006/main" count="129" uniqueCount="64">
  <si>
    <t>Unidade</t>
  </si>
  <si>
    <t>Fluxo</t>
  </si>
  <si>
    <t>Entradas</t>
  </si>
  <si>
    <t>Saídas</t>
  </si>
  <si>
    <t>Saldo</t>
  </si>
  <si>
    <r>
      <t xml:space="preserve">Valor
</t>
    </r>
    <r>
      <rPr>
        <sz val="10"/>
        <color indexed="19"/>
        <rFont val="Arial"/>
        <family val="2"/>
      </rPr>
      <t>(1000 EUR)</t>
    </r>
  </si>
  <si>
    <t>EUR / Kg</t>
  </si>
  <si>
    <t>Preço Médio de Exportação</t>
  </si>
  <si>
    <t>PT</t>
  </si>
  <si>
    <t>Total</t>
  </si>
  <si>
    <r>
      <t xml:space="preserve">Valor 
</t>
    </r>
    <r>
      <rPr>
        <sz val="10"/>
        <color indexed="60"/>
        <rFont val="Arial"/>
        <family val="2"/>
      </rPr>
      <t>(1000 EUR)</t>
    </r>
  </si>
  <si>
    <t>Reino Unido</t>
  </si>
  <si>
    <t>Brasil</t>
  </si>
  <si>
    <t>França</t>
  </si>
  <si>
    <t>Irlanda</t>
  </si>
  <si>
    <t>Alemanha</t>
  </si>
  <si>
    <t>Polónia</t>
  </si>
  <si>
    <t>Espanha</t>
  </si>
  <si>
    <t>Países Baixos</t>
  </si>
  <si>
    <t>Cabo Verde</t>
  </si>
  <si>
    <t>Canadá</t>
  </si>
  <si>
    <t>Luxemburgo</t>
  </si>
  <si>
    <t>Angola</t>
  </si>
  <si>
    <t>Suíça</t>
  </si>
  <si>
    <t>TOTAL</t>
  </si>
  <si>
    <t>Rubrica</t>
  </si>
  <si>
    <t>ha</t>
  </si>
  <si>
    <t xml:space="preserve">Produção </t>
  </si>
  <si>
    <t>Produção</t>
  </si>
  <si>
    <t>Importação</t>
  </si>
  <si>
    <t>Exportação</t>
  </si>
  <si>
    <t>2010</t>
  </si>
  <si>
    <t>Preço Médio de Importação</t>
  </si>
  <si>
    <t xml:space="preserve">Pera - Comércio Internacional </t>
  </si>
  <si>
    <t xml:space="preserve">Pera - Principais destinos das Saídas </t>
  </si>
  <si>
    <t>Pera - Área e Produção</t>
  </si>
  <si>
    <t>Pera - Indicadores de análise do Comércio Internacional</t>
  </si>
  <si>
    <t>Itália</t>
  </si>
  <si>
    <t>Outros países</t>
  </si>
  <si>
    <t>Pera - Destinos das Saídas - UE e Países Terceiros (PT)</t>
  </si>
  <si>
    <r>
      <t xml:space="preserve">Quantidade
</t>
    </r>
    <r>
      <rPr>
        <sz val="10"/>
        <color indexed="19"/>
        <rFont val="Arial"/>
        <family val="2"/>
      </rPr>
      <t>(tonelada)</t>
    </r>
  </si>
  <si>
    <r>
      <t>Quantidade</t>
    </r>
    <r>
      <rPr>
        <sz val="10"/>
        <color indexed="60"/>
        <rFont val="Arial"/>
        <family val="2"/>
      </rPr>
      <t xml:space="preserve"> 
(tonelada)</t>
    </r>
  </si>
  <si>
    <t>tonelada</t>
  </si>
  <si>
    <t>2012</t>
  </si>
  <si>
    <t>Chile</t>
  </si>
  <si>
    <t>África do Sul</t>
  </si>
  <si>
    <t>Argentina</t>
  </si>
  <si>
    <t>Pera - Principais origens das Entradas</t>
  </si>
  <si>
    <t>Bélgica</t>
  </si>
  <si>
    <t>Marrocos</t>
  </si>
  <si>
    <t>Produto</t>
  </si>
  <si>
    <t>Nota: exclui-se a pera para perada</t>
  </si>
  <si>
    <t>UE</t>
  </si>
  <si>
    <t xml:space="preserve">Área </t>
  </si>
  <si>
    <t>Roménia</t>
  </si>
  <si>
    <t>Pera 
(fresca)</t>
  </si>
  <si>
    <t>Colômbia</t>
  </si>
  <si>
    <t>* dados preliminares</t>
  </si>
  <si>
    <t>2018*</t>
  </si>
  <si>
    <t>Finlândia</t>
  </si>
  <si>
    <t>Uruguai</t>
  </si>
  <si>
    <r>
      <t>2018</t>
    </r>
    <r>
      <rPr>
        <b/>
        <sz val="9"/>
        <color indexed="56"/>
        <rFont val="Arial"/>
        <family val="2"/>
      </rPr>
      <t xml:space="preserve"> </t>
    </r>
    <r>
      <rPr>
        <sz val="10"/>
        <color indexed="56"/>
        <rFont val="Arial"/>
        <family val="2"/>
      </rPr>
      <t>(dados preliminares)</t>
    </r>
  </si>
  <si>
    <t>Pera - Produção Certificada de Pera Rocha do Oeste DOP</t>
  </si>
  <si>
    <t>Prod. Certificada DOP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</si>
</sst>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0"/>
      <name val="Arial"/>
      <family val="2"/>
    </font>
    <font>
      <sz val="10"/>
      <color indexed="19"/>
      <name val="Arial"/>
      <family val="2"/>
    </font>
    <font>
      <b/>
      <sz val="12"/>
      <color indexed="56"/>
      <name val="Arial"/>
      <family val="2"/>
    </font>
    <font>
      <b/>
      <sz val="10"/>
      <color indexed="60"/>
      <name val="Arial"/>
      <family val="2"/>
    </font>
    <font>
      <u/>
      <sz val="10"/>
      <color indexed="12"/>
      <name val="Arial"/>
      <family val="2"/>
    </font>
    <font>
      <b/>
      <sz val="10"/>
      <color indexed="19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9"/>
      <color indexed="19"/>
      <name val="Arial"/>
      <family val="2"/>
    </font>
    <font>
      <b/>
      <sz val="9"/>
      <color indexed="1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0"/>
      <color indexed="6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9"/>
      <color indexed="56"/>
      <name val="Arial"/>
      <family val="2"/>
    </font>
    <font>
      <sz val="8.5"/>
      <name val="Arial"/>
      <family val="2"/>
    </font>
    <font>
      <sz val="10"/>
      <color indexed="56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9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hair">
        <color indexed="23"/>
      </bottom>
      <diagonal/>
    </border>
    <border>
      <left/>
      <right/>
      <top/>
      <bottom style="hair">
        <color indexed="47"/>
      </bottom>
      <diagonal/>
    </border>
    <border>
      <left/>
      <right/>
      <top style="hair">
        <color indexed="47"/>
      </top>
      <bottom/>
      <diagonal/>
    </border>
    <border>
      <left/>
      <right/>
      <top style="hair">
        <color indexed="47"/>
      </top>
      <bottom style="hair">
        <color indexed="47"/>
      </bottom>
      <diagonal/>
    </border>
    <border>
      <left/>
      <right/>
      <top/>
      <bottom style="hair">
        <color theme="9" tint="0.39994506668294322"/>
      </bottom>
      <diagonal/>
    </border>
    <border>
      <left/>
      <right/>
      <top style="thin">
        <color indexed="47"/>
      </top>
      <bottom style="thin">
        <color indexed="47"/>
      </bottom>
      <diagonal/>
    </border>
    <border>
      <left/>
      <right/>
      <top style="thin">
        <color indexed="47"/>
      </top>
      <bottom style="hair">
        <color indexed="47"/>
      </bottom>
      <diagonal/>
    </border>
  </borders>
  <cellStyleXfs count="6">
    <xf numFmtId="0" fontId="0" fillId="0" borderId="0"/>
    <xf numFmtId="0" fontId="1" fillId="0" borderId="0" applyNumberFormat="0" applyFill="0" applyProtection="0">
      <alignment vertical="center"/>
    </xf>
    <xf numFmtId="0" fontId="2" fillId="0" borderId="0" applyNumberFormat="0" applyFill="0" applyBorder="0" applyProtection="0">
      <alignment vertical="center"/>
    </xf>
    <xf numFmtId="0" fontId="4" fillId="0" borderId="0" applyNumberFormat="0" applyFill="0" applyBorder="0" applyAlignment="0" applyProtection="0"/>
    <xf numFmtId="0" fontId="3" fillId="2" borderId="0" applyNumberFormat="0" applyProtection="0">
      <alignment horizontal="center" vertical="center"/>
    </xf>
    <xf numFmtId="2" fontId="14" fillId="0" borderId="1" applyFill="0" applyProtection="0">
      <alignment vertical="center"/>
    </xf>
  </cellStyleXfs>
  <cellXfs count="74">
    <xf numFmtId="0" fontId="0" fillId="0" borderId="0" xfId="0"/>
    <xf numFmtId="0" fontId="0" fillId="0" borderId="0" xfId="0" applyAlignment="1">
      <alignment vertical="center"/>
    </xf>
    <xf numFmtId="0" fontId="2" fillId="0" borderId="0" xfId="2" applyNumberFormat="1" applyFont="1" applyFill="1" applyBorder="1" applyProtection="1">
      <alignment vertical="center"/>
    </xf>
    <xf numFmtId="0" fontId="3" fillId="2" borderId="0" xfId="4" applyNumberFormat="1" applyFont="1" applyBorder="1" applyProtection="1">
      <alignment horizontal="center" vertical="center"/>
    </xf>
    <xf numFmtId="0" fontId="3" fillId="2" borderId="0" xfId="4" applyNumberFormat="1" applyFont="1" applyBorder="1" applyAlignment="1" applyProtection="1">
      <alignment vertical="center"/>
    </xf>
    <xf numFmtId="0" fontId="3" fillId="2" borderId="0" xfId="4" applyNumberFormat="1" applyFont="1" applyBorder="1" applyAlignment="1" applyProtection="1">
      <alignment horizontal="right" vertical="center"/>
    </xf>
    <xf numFmtId="0" fontId="1" fillId="0" borderId="0" xfId="1" applyNumberFormat="1" applyFont="1" applyFill="1" applyProtection="1">
      <alignment vertical="center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3" borderId="2" xfId="0" applyFont="1" applyFill="1" applyBorder="1" applyAlignment="1">
      <alignment vertical="center"/>
    </xf>
    <xf numFmtId="3" fontId="6" fillId="3" borderId="2" xfId="0" applyNumberFormat="1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4" fillId="0" borderId="0" xfId="3" applyNumberFormat="1" applyFill="1" applyBorder="1" applyAlignment="1" applyProtection="1">
      <alignment horizontal="right" vertical="center"/>
    </xf>
    <xf numFmtId="2" fontId="0" fillId="0" borderId="3" xfId="0" applyNumberFormat="1" applyBorder="1" applyAlignment="1">
      <alignment vertical="center"/>
    </xf>
    <xf numFmtId="0" fontId="10" fillId="0" borderId="0" xfId="0" applyFont="1" applyAlignment="1">
      <alignment vertical="center"/>
    </xf>
    <xf numFmtId="3" fontId="10" fillId="0" borderId="0" xfId="0" applyNumberFormat="1" applyFont="1" applyAlignment="1">
      <alignment vertical="center"/>
    </xf>
    <xf numFmtId="0" fontId="4" fillId="0" borderId="0" xfId="3" applyNumberFormat="1" applyFont="1" applyFill="1" applyBorder="1" applyAlignment="1" applyProtection="1">
      <alignment horizontal="right" vertical="center"/>
    </xf>
    <xf numFmtId="1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0" fontId="11" fillId="0" borderId="0" xfId="0" applyFont="1" applyAlignment="1">
      <alignment vertical="center"/>
    </xf>
    <xf numFmtId="0" fontId="3" fillId="2" borderId="0" xfId="4" applyNumberFormat="1" applyFont="1" applyBorder="1" applyAlignment="1" applyProtection="1">
      <alignment horizontal="right" vertical="center" wrapText="1"/>
    </xf>
    <xf numFmtId="0" fontId="0" fillId="0" borderId="0" xfId="0" applyAlignment="1">
      <alignment horizontal="right" vertical="center"/>
    </xf>
    <xf numFmtId="3" fontId="0" fillId="3" borderId="0" xfId="0" applyNumberFormat="1" applyFill="1" applyBorder="1" applyAlignment="1">
      <alignment vertical="center"/>
    </xf>
    <xf numFmtId="3" fontId="0" fillId="0" borderId="0" xfId="0" applyNumberFormat="1"/>
    <xf numFmtId="0" fontId="0" fillId="0" borderId="0" xfId="0" applyFill="1" applyAlignment="1">
      <alignment vertical="center"/>
    </xf>
    <xf numFmtId="0" fontId="3" fillId="2" borderId="0" xfId="4" applyNumberFormat="1" applyFont="1" applyAlignment="1" applyProtection="1">
      <alignment horizontal="center" vertical="center"/>
    </xf>
    <xf numFmtId="0" fontId="1" fillId="0" borderId="0" xfId="1" applyNumberFormat="1" applyFont="1" applyFill="1" applyAlignment="1" applyProtection="1">
      <alignment horizontal="center" vertical="center"/>
    </xf>
    <xf numFmtId="0" fontId="1" fillId="3" borderId="0" xfId="1" applyNumberFormat="1" applyFont="1" applyFill="1" applyAlignment="1" applyProtection="1">
      <alignment horizontal="center" vertical="center"/>
    </xf>
    <xf numFmtId="0" fontId="1" fillId="0" borderId="2" xfId="1" applyNumberFormat="1" applyFont="1" applyFill="1" applyBorder="1" applyAlignment="1" applyProtection="1">
      <alignment horizontal="center" vertical="center"/>
    </xf>
    <xf numFmtId="0" fontId="3" fillId="2" borderId="0" xfId="4" applyNumberFormat="1" applyAlignment="1" applyProtection="1">
      <alignment vertical="center"/>
    </xf>
    <xf numFmtId="3" fontId="0" fillId="0" borderId="2" xfId="0" applyNumberForma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2" fillId="0" borderId="0" xfId="2" quotePrefix="1" applyNumberFormat="1" applyFont="1" applyFill="1" applyBorder="1" applyAlignment="1" applyProtection="1">
      <alignment horizontal="left" vertical="center"/>
    </xf>
    <xf numFmtId="0" fontId="3" fillId="2" borderId="0" xfId="4" quotePrefix="1" applyNumberFormat="1" applyFont="1" applyBorder="1" applyAlignment="1" applyProtection="1">
      <alignment horizontal="right" vertical="center"/>
    </xf>
    <xf numFmtId="0" fontId="1" fillId="4" borderId="4" xfId="1" applyNumberFormat="1" applyFont="1" applyFill="1" applyBorder="1" applyProtection="1">
      <alignment vertical="center"/>
    </xf>
    <xf numFmtId="3" fontId="0" fillId="4" borderId="4" xfId="0" applyNumberFormat="1" applyFill="1" applyBorder="1" applyAlignment="1">
      <alignment vertical="center"/>
    </xf>
    <xf numFmtId="0" fontId="8" fillId="0" borderId="5" xfId="0" applyFont="1" applyBorder="1" applyAlignment="1">
      <alignment vertical="center"/>
    </xf>
    <xf numFmtId="0" fontId="1" fillId="0" borderId="0" xfId="0" applyNumberFormat="1" applyFont="1" applyFill="1" applyAlignment="1" applyProtection="1">
      <alignment vertical="center"/>
    </xf>
    <xf numFmtId="0" fontId="1" fillId="4" borderId="4" xfId="0" applyNumberFormat="1" applyFont="1" applyFill="1" applyBorder="1" applyAlignment="1" applyProtection="1">
      <alignment vertical="center"/>
    </xf>
    <xf numFmtId="0" fontId="16" fillId="0" borderId="0" xfId="0" quotePrefix="1" applyFont="1" applyAlignment="1">
      <alignment horizontal="left"/>
    </xf>
    <xf numFmtId="0" fontId="2" fillId="0" borderId="0" xfId="2" applyNumberFormat="1" applyFont="1" applyFill="1" applyBorder="1" applyAlignment="1" applyProtection="1">
      <alignment vertical="center"/>
    </xf>
    <xf numFmtId="0" fontId="5" fillId="0" borderId="0" xfId="0" applyNumberFormat="1" applyFont="1" applyFill="1" applyAlignment="1" applyProtection="1">
      <alignment vertical="center"/>
    </xf>
    <xf numFmtId="0" fontId="5" fillId="3" borderId="0" xfId="0" applyNumberFormat="1" applyFont="1" applyFill="1" applyAlignment="1" applyProtection="1">
      <alignment vertical="center"/>
    </xf>
    <xf numFmtId="0" fontId="7" fillId="0" borderId="0" xfId="0" applyFont="1" applyAlignment="1">
      <alignment vertical="center"/>
    </xf>
    <xf numFmtId="0" fontId="3" fillId="2" borderId="0" xfId="4" applyNumberFormat="1" applyFont="1" applyBorder="1" applyAlignment="1" applyProtection="1">
      <alignment horizontal="center" vertical="center"/>
    </xf>
    <xf numFmtId="0" fontId="1" fillId="0" borderId="0" xfId="1" applyNumberFormat="1" applyFont="1" applyFill="1" applyAlignment="1" applyProtection="1">
      <alignment vertical="center"/>
    </xf>
    <xf numFmtId="0" fontId="9" fillId="0" borderId="0" xfId="0" applyNumberFormat="1" applyFont="1" applyFill="1" applyBorder="1" applyAlignment="1" applyProtection="1">
      <alignment vertical="center" wrapText="1"/>
    </xf>
    <xf numFmtId="0" fontId="1" fillId="0" borderId="3" xfId="1" applyNumberFormat="1" applyFont="1" applyFill="1" applyBorder="1" applyAlignment="1" applyProtection="1">
      <alignment vertical="center"/>
    </xf>
    <xf numFmtId="0" fontId="1" fillId="3" borderId="2" xfId="1" applyNumberFormat="1" applyFont="1" applyFill="1" applyBorder="1" applyAlignment="1" applyProtection="1">
      <alignment vertical="center"/>
    </xf>
    <xf numFmtId="2" fontId="14" fillId="3" borderId="2" xfId="5" applyFill="1" applyBorder="1" applyAlignment="1" applyProtection="1">
      <alignment vertical="center"/>
    </xf>
    <xf numFmtId="0" fontId="5" fillId="3" borderId="0" xfId="0" quotePrefix="1" applyNumberFormat="1" applyFont="1" applyFill="1" applyAlignment="1" applyProtection="1">
      <alignment horizontal="left" vertical="center"/>
    </xf>
    <xf numFmtId="0" fontId="5" fillId="4" borderId="4" xfId="0" applyNumberFormat="1" applyFont="1" applyFill="1" applyBorder="1" applyAlignment="1" applyProtection="1">
      <alignment vertical="center"/>
    </xf>
    <xf numFmtId="0" fontId="5" fillId="5" borderId="0" xfId="0" applyNumberFormat="1" applyFont="1" applyFill="1" applyAlignment="1" applyProtection="1">
      <alignment vertical="center"/>
    </xf>
    <xf numFmtId="3" fontId="0" fillId="5" borderId="0" xfId="0" applyNumberFormat="1" applyFill="1" applyBorder="1" applyAlignment="1">
      <alignment vertical="center"/>
    </xf>
    <xf numFmtId="0" fontId="5" fillId="5" borderId="4" xfId="0" applyNumberFormat="1" applyFont="1" applyFill="1" applyBorder="1" applyAlignment="1" applyProtection="1">
      <alignment vertical="center"/>
    </xf>
    <xf numFmtId="0" fontId="0" fillId="0" borderId="0" xfId="0" applyFont="1" applyAlignment="1">
      <alignment vertical="center"/>
    </xf>
    <xf numFmtId="0" fontId="5" fillId="0" borderId="3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0" fillId="0" borderId="0" xfId="0" quotePrefix="1" applyFont="1" applyAlignment="1">
      <alignment horizontal="left" vertical="center"/>
    </xf>
    <xf numFmtId="2" fontId="9" fillId="0" borderId="2" xfId="5" applyFont="1" applyFill="1" applyBorder="1" applyAlignment="1" applyProtection="1">
      <alignment vertical="center" wrapText="1"/>
    </xf>
    <xf numFmtId="0" fontId="7" fillId="0" borderId="3" xfId="0" quotePrefix="1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5" fillId="0" borderId="2" xfId="0" applyNumberFormat="1" applyFont="1" applyFill="1" applyBorder="1" applyAlignment="1" applyProtection="1">
      <alignment vertical="center"/>
    </xf>
    <xf numFmtId="3" fontId="0" fillId="0" borderId="0" xfId="0" applyNumberFormat="1" applyFill="1" applyAlignment="1">
      <alignment vertical="center"/>
    </xf>
    <xf numFmtId="1" fontId="0" fillId="0" borderId="0" xfId="0" applyNumberFormat="1" applyFill="1" applyAlignment="1">
      <alignment vertical="center"/>
    </xf>
    <xf numFmtId="3" fontId="13" fillId="5" borderId="4" xfId="0" applyNumberFormat="1" applyFont="1" applyFill="1" applyBorder="1" applyAlignment="1">
      <alignment vertical="center"/>
    </xf>
    <xf numFmtId="3" fontId="13" fillId="4" borderId="4" xfId="0" applyNumberFormat="1" applyFont="1" applyFill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3" fillId="2" borderId="0" xfId="4" applyNumberFormat="1" applyFont="1" applyProtection="1">
      <alignment horizontal="center" vertical="center"/>
    </xf>
    <xf numFmtId="3" fontId="0" fillId="3" borderId="0" xfId="0" applyNumberFormat="1" applyFont="1" applyFill="1" applyBorder="1" applyAlignment="1">
      <alignment horizontal="right" vertical="center"/>
    </xf>
  </cellXfs>
  <cellStyles count="6">
    <cellStyle name="Col_Unidade" xfId="1"/>
    <cellStyle name="H1" xfId="2"/>
    <cellStyle name="Lien hypertexte" xfId="3" builtinId="8"/>
    <cellStyle name="Linha1" xfId="4"/>
    <cellStyle name="Normal" xfId="0" builtinId="0"/>
    <cellStyle name="ULTIMA_Linha" xf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4586"/>
      <rgbColor rgb="00339966"/>
      <rgbColor rgb="00003300"/>
      <rgbColor rgb="00333300"/>
      <rgbColor rgb="00804C19"/>
      <rgbColor rgb="00993366"/>
      <rgbColor rgb="00333399"/>
      <rgbColor rgb="00333333"/>
    </indexed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W46"/>
  <sheetViews>
    <sheetView showGridLines="0" topLeftCell="I1" zoomScale="95" zoomScaleNormal="95" workbookViewId="0">
      <selection activeCell="V14" sqref="V14"/>
    </sheetView>
  </sheetViews>
  <sheetFormatPr baseColWidth="10" defaultColWidth="9.140625" defaultRowHeight="12.75" x14ac:dyDescent="0.2"/>
  <cols>
    <col min="1" max="1" width="2.140625" style="1" customWidth="1"/>
    <col min="2" max="2" width="20.7109375" style="1" customWidth="1"/>
    <col min="3" max="3" width="15.7109375" style="1" customWidth="1"/>
    <col min="4" max="24" width="10.7109375" style="1" customWidth="1"/>
    <col min="25" max="16384" width="9.140625" style="1"/>
  </cols>
  <sheetData>
    <row r="1" spans="2:23" ht="22.5" customHeight="1" x14ac:dyDescent="0.2">
      <c r="B1" s="42" t="s">
        <v>33</v>
      </c>
      <c r="C1" s="42"/>
    </row>
    <row r="2" spans="2:23" ht="21" customHeight="1" x14ac:dyDescent="0.2">
      <c r="B2" s="3" t="s">
        <v>50</v>
      </c>
      <c r="C2" s="46" t="s">
        <v>0</v>
      </c>
      <c r="D2" s="46" t="s">
        <v>1</v>
      </c>
      <c r="E2" s="4">
        <v>2000</v>
      </c>
      <c r="F2" s="4">
        <v>2001</v>
      </c>
      <c r="G2" s="4">
        <v>2002</v>
      </c>
      <c r="H2" s="4">
        <v>2003</v>
      </c>
      <c r="I2" s="4">
        <v>2004</v>
      </c>
      <c r="J2" s="4">
        <v>2005</v>
      </c>
      <c r="K2" s="4">
        <v>2006</v>
      </c>
      <c r="L2" s="4">
        <v>2007</v>
      </c>
      <c r="M2" s="4">
        <v>2008</v>
      </c>
      <c r="N2" s="4">
        <v>2009</v>
      </c>
      <c r="O2" s="5">
        <v>2010</v>
      </c>
      <c r="P2" s="5">
        <v>2011</v>
      </c>
      <c r="Q2" s="5">
        <v>2012</v>
      </c>
      <c r="R2" s="5">
        <v>2013</v>
      </c>
      <c r="S2" s="5">
        <v>2014</v>
      </c>
      <c r="T2" s="5">
        <v>2015</v>
      </c>
      <c r="U2" s="5">
        <v>2016</v>
      </c>
      <c r="V2" s="5">
        <v>2017</v>
      </c>
      <c r="W2" s="5" t="s">
        <v>58</v>
      </c>
    </row>
    <row r="3" spans="2:23" ht="15.95" customHeight="1" x14ac:dyDescent="0.2">
      <c r="B3" s="70" t="s">
        <v>55</v>
      </c>
      <c r="C3" s="69" t="s">
        <v>40</v>
      </c>
      <c r="D3" s="47" t="s">
        <v>2</v>
      </c>
      <c r="E3" s="8">
        <v>16102.187</v>
      </c>
      <c r="F3" s="8">
        <v>20657.094000000001</v>
      </c>
      <c r="G3" s="8">
        <v>18827.112000000001</v>
      </c>
      <c r="H3" s="8">
        <v>22407.536</v>
      </c>
      <c r="I3" s="8">
        <v>23269.962</v>
      </c>
      <c r="J3" s="8">
        <v>21583.67</v>
      </c>
      <c r="K3" s="8">
        <v>21330.531999999999</v>
      </c>
      <c r="L3" s="8">
        <v>20509.03</v>
      </c>
      <c r="M3" s="8">
        <v>22304.606</v>
      </c>
      <c r="N3" s="8">
        <v>19107.005000000001</v>
      </c>
      <c r="O3" s="8">
        <v>16310.821</v>
      </c>
      <c r="P3" s="8">
        <v>16550.107</v>
      </c>
      <c r="Q3" s="8">
        <v>12118.629000000001</v>
      </c>
      <c r="R3" s="8">
        <v>15605.221</v>
      </c>
      <c r="S3" s="8">
        <v>11695.989</v>
      </c>
      <c r="T3" s="8">
        <v>11448.028</v>
      </c>
      <c r="U3" s="8">
        <v>17761.61</v>
      </c>
      <c r="V3" s="8">
        <v>16954.489000000001</v>
      </c>
      <c r="W3" s="8">
        <v>18923.167000000001</v>
      </c>
    </row>
    <row r="4" spans="2:23" ht="15.95" customHeight="1" x14ac:dyDescent="0.2">
      <c r="B4" s="70"/>
      <c r="C4" s="69"/>
      <c r="D4" s="9" t="s">
        <v>3</v>
      </c>
      <c r="E4" s="8">
        <v>22588.552</v>
      </c>
      <c r="F4" s="8">
        <v>28491.061000000002</v>
      </c>
      <c r="G4" s="8">
        <v>37414.968999999997</v>
      </c>
      <c r="H4" s="8">
        <v>23626.379000000001</v>
      </c>
      <c r="I4" s="8">
        <v>33558.434999999998</v>
      </c>
      <c r="J4" s="8">
        <v>46125.057999999997</v>
      </c>
      <c r="K4" s="8">
        <v>47243.148999999998</v>
      </c>
      <c r="L4" s="8">
        <v>54755.175000000003</v>
      </c>
      <c r="M4" s="8">
        <v>69963.706000000006</v>
      </c>
      <c r="N4" s="8">
        <v>77988.221999999994</v>
      </c>
      <c r="O4" s="8">
        <v>101330.958</v>
      </c>
      <c r="P4" s="8">
        <v>101082.215</v>
      </c>
      <c r="Q4" s="8">
        <v>93053.255000000005</v>
      </c>
      <c r="R4" s="8">
        <v>80951.313999999998</v>
      </c>
      <c r="S4" s="8">
        <v>138512.48699999999</v>
      </c>
      <c r="T4" s="8">
        <v>117815.363</v>
      </c>
      <c r="U4" s="8">
        <v>69209.256999999998</v>
      </c>
      <c r="V4" s="8">
        <v>106530.007</v>
      </c>
      <c r="W4" s="8">
        <v>95698.967999999993</v>
      </c>
    </row>
    <row r="5" spans="2:23" ht="15.95" customHeight="1" x14ac:dyDescent="0.2">
      <c r="B5" s="70"/>
      <c r="C5" s="69"/>
      <c r="D5" s="10" t="s">
        <v>4</v>
      </c>
      <c r="E5" s="11">
        <f t="shared" ref="E5:I5" si="0">E4-E3</f>
        <v>6486.3649999999998</v>
      </c>
      <c r="F5" s="11">
        <f t="shared" si="0"/>
        <v>7833.9670000000006</v>
      </c>
      <c r="G5" s="11">
        <f t="shared" si="0"/>
        <v>18587.856999999996</v>
      </c>
      <c r="H5" s="11">
        <f t="shared" si="0"/>
        <v>1218.8430000000008</v>
      </c>
      <c r="I5" s="11">
        <f t="shared" si="0"/>
        <v>10288.472999999998</v>
      </c>
      <c r="J5" s="11">
        <f t="shared" ref="J5:P5" si="1">J4-J3</f>
        <v>24541.387999999999</v>
      </c>
      <c r="K5" s="11">
        <f t="shared" si="1"/>
        <v>25912.616999999998</v>
      </c>
      <c r="L5" s="11">
        <f t="shared" si="1"/>
        <v>34246.145000000004</v>
      </c>
      <c r="M5" s="11">
        <f t="shared" si="1"/>
        <v>47659.100000000006</v>
      </c>
      <c r="N5" s="11">
        <f t="shared" si="1"/>
        <v>58881.21699999999</v>
      </c>
      <c r="O5" s="11">
        <f>O4-O3</f>
        <v>85020.137000000002</v>
      </c>
      <c r="P5" s="11">
        <f t="shared" si="1"/>
        <v>84532.107999999993</v>
      </c>
      <c r="Q5" s="11">
        <f>Q4-Q3</f>
        <v>80934.626000000004</v>
      </c>
      <c r="R5" s="11">
        <f>R4-R3</f>
        <v>65346.093000000001</v>
      </c>
      <c r="S5" s="11">
        <f t="shared" ref="S5:T5" si="2">S4-S3</f>
        <v>126816.49799999999</v>
      </c>
      <c r="T5" s="11">
        <f t="shared" si="2"/>
        <v>106367.33499999999</v>
      </c>
      <c r="U5" s="11">
        <f t="shared" ref="U5:V5" si="3">U4-U3</f>
        <v>51447.646999999997</v>
      </c>
      <c r="V5" s="11">
        <f t="shared" si="3"/>
        <v>89575.517999999996</v>
      </c>
      <c r="W5" s="11">
        <f t="shared" ref="W5" si="4">W4-W3</f>
        <v>76775.800999999992</v>
      </c>
    </row>
    <row r="6" spans="2:23" ht="15.95" customHeight="1" x14ac:dyDescent="0.2">
      <c r="B6" s="70"/>
      <c r="C6" s="69" t="s">
        <v>5</v>
      </c>
      <c r="D6" s="9" t="s">
        <v>2</v>
      </c>
      <c r="E6" s="8">
        <v>11507.282999999999</v>
      </c>
      <c r="F6" s="8">
        <v>14140.573</v>
      </c>
      <c r="G6" s="8">
        <v>13247.075999999999</v>
      </c>
      <c r="H6" s="8">
        <v>14926.494000000001</v>
      </c>
      <c r="I6" s="8">
        <v>16083.891</v>
      </c>
      <c r="J6" s="8">
        <v>13434.897999999999</v>
      </c>
      <c r="K6" s="8">
        <v>14633.534</v>
      </c>
      <c r="L6" s="8">
        <v>14682.641</v>
      </c>
      <c r="M6" s="8">
        <v>16902.27</v>
      </c>
      <c r="N6" s="8">
        <v>14573.425999999999</v>
      </c>
      <c r="O6" s="8">
        <v>12820.463</v>
      </c>
      <c r="P6" s="8">
        <v>12865.661</v>
      </c>
      <c r="Q6" s="8">
        <v>9544.0679999999993</v>
      </c>
      <c r="R6" s="8">
        <v>14573.468000000001</v>
      </c>
      <c r="S6" s="8">
        <v>9652.1180000000004</v>
      </c>
      <c r="T6" s="8">
        <v>10153.281000000001</v>
      </c>
      <c r="U6" s="8">
        <v>15746.8</v>
      </c>
      <c r="V6" s="8">
        <v>16470.347000000002</v>
      </c>
      <c r="W6" s="8">
        <v>16599.806</v>
      </c>
    </row>
    <row r="7" spans="2:23" ht="15.95" customHeight="1" x14ac:dyDescent="0.2">
      <c r="B7" s="70"/>
      <c r="C7" s="69"/>
      <c r="D7" s="9" t="s">
        <v>3</v>
      </c>
      <c r="E7" s="8">
        <v>13870.487999999999</v>
      </c>
      <c r="F7" s="8">
        <v>19219.014999999999</v>
      </c>
      <c r="G7" s="8">
        <v>23716.017</v>
      </c>
      <c r="H7" s="8">
        <v>18384.556</v>
      </c>
      <c r="I7" s="8">
        <v>23704.478999999999</v>
      </c>
      <c r="J7" s="8">
        <v>26611.428</v>
      </c>
      <c r="K7" s="8">
        <v>31372.341</v>
      </c>
      <c r="L7" s="7">
        <v>37838.362000000001</v>
      </c>
      <c r="M7" s="7">
        <v>52705.54</v>
      </c>
      <c r="N7" s="7">
        <v>53524.947</v>
      </c>
      <c r="O7" s="7">
        <v>70342.247000000003</v>
      </c>
      <c r="P7" s="7">
        <v>73103.732000000004</v>
      </c>
      <c r="Q7" s="7">
        <v>72019.827000000005</v>
      </c>
      <c r="R7" s="7">
        <v>67041.452000000005</v>
      </c>
      <c r="S7" s="7">
        <v>87951.183000000005</v>
      </c>
      <c r="T7" s="7">
        <v>83657.706999999995</v>
      </c>
      <c r="U7" s="7">
        <v>69173.747000000003</v>
      </c>
      <c r="V7" s="7">
        <v>92617.797000000006</v>
      </c>
      <c r="W7" s="7">
        <v>78385.024999999994</v>
      </c>
    </row>
    <row r="8" spans="2:23" ht="15.95" customHeight="1" x14ac:dyDescent="0.2">
      <c r="B8" s="71"/>
      <c r="C8" s="69"/>
      <c r="D8" s="10" t="s">
        <v>4</v>
      </c>
      <c r="E8" s="11">
        <f t="shared" ref="E8:I8" si="5">E7-E6</f>
        <v>2363.2049999999999</v>
      </c>
      <c r="F8" s="11">
        <f t="shared" si="5"/>
        <v>5078.4419999999991</v>
      </c>
      <c r="G8" s="11">
        <f t="shared" si="5"/>
        <v>10468.941000000001</v>
      </c>
      <c r="H8" s="11">
        <f t="shared" si="5"/>
        <v>3458.0619999999999</v>
      </c>
      <c r="I8" s="11">
        <f t="shared" si="5"/>
        <v>7620.5879999999997</v>
      </c>
      <c r="J8" s="11">
        <f t="shared" ref="J8:P8" si="6">J7-J6</f>
        <v>13176.53</v>
      </c>
      <c r="K8" s="11">
        <f t="shared" si="6"/>
        <v>16738.807000000001</v>
      </c>
      <c r="L8" s="11">
        <f t="shared" si="6"/>
        <v>23155.721000000001</v>
      </c>
      <c r="M8" s="11">
        <f t="shared" si="6"/>
        <v>35803.270000000004</v>
      </c>
      <c r="N8" s="11">
        <f t="shared" si="6"/>
        <v>38951.521000000001</v>
      </c>
      <c r="O8" s="11">
        <f>O7-O6</f>
        <v>57521.784</v>
      </c>
      <c r="P8" s="11">
        <f t="shared" si="6"/>
        <v>60238.071000000004</v>
      </c>
      <c r="Q8" s="11">
        <f>Q7-Q6</f>
        <v>62475.759000000005</v>
      </c>
      <c r="R8" s="11">
        <f>R7-R6</f>
        <v>52467.984000000004</v>
      </c>
      <c r="S8" s="11">
        <f t="shared" ref="S8:T8" si="7">S7-S6</f>
        <v>78299.065000000002</v>
      </c>
      <c r="T8" s="11">
        <f t="shared" si="7"/>
        <v>73504.425999999992</v>
      </c>
      <c r="U8" s="11">
        <f t="shared" ref="U8:V8" si="8">U7-U6</f>
        <v>53426.947</v>
      </c>
      <c r="V8" s="11">
        <f t="shared" si="8"/>
        <v>76147.450000000012</v>
      </c>
      <c r="W8" s="11">
        <f t="shared" ref="W8" si="9">W7-W6</f>
        <v>61785.218999999997</v>
      </c>
    </row>
    <row r="9" spans="2:23" ht="9" customHeight="1" x14ac:dyDescent="0.2">
      <c r="B9" s="45"/>
      <c r="C9" s="38"/>
      <c r="D9" s="12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2:23" ht="21.95" customHeight="1" x14ac:dyDescent="0.2">
      <c r="B10" s="58" t="s">
        <v>32</v>
      </c>
      <c r="C10" s="48"/>
      <c r="D10" s="49" t="s">
        <v>6</v>
      </c>
      <c r="E10" s="14">
        <f t="shared" ref="E10:I10" si="10">E6/E3</f>
        <v>0.71464099876619236</v>
      </c>
      <c r="F10" s="14">
        <f t="shared" si="10"/>
        <v>0.68453834793993773</v>
      </c>
      <c r="G10" s="14">
        <f t="shared" si="10"/>
        <v>0.703616996595123</v>
      </c>
      <c r="H10" s="14">
        <f t="shared" si="10"/>
        <v>0.66613723168848193</v>
      </c>
      <c r="I10" s="14">
        <f t="shared" si="10"/>
        <v>0.69118681844001295</v>
      </c>
      <c r="J10" s="14">
        <f t="shared" ref="J10:P11" si="11">J6/J3</f>
        <v>0.62245660724056662</v>
      </c>
      <c r="K10" s="14">
        <f t="shared" si="11"/>
        <v>0.68603699148244401</v>
      </c>
      <c r="L10" s="14">
        <f t="shared" si="11"/>
        <v>0.71591104016133389</v>
      </c>
      <c r="M10" s="14">
        <f t="shared" si="11"/>
        <v>0.7577928074586926</v>
      </c>
      <c r="N10" s="14">
        <f t="shared" si="11"/>
        <v>0.76272686378634424</v>
      </c>
      <c r="O10" s="14">
        <f>O6/O3</f>
        <v>0.78600966806024053</v>
      </c>
      <c r="P10" s="14">
        <f t="shared" si="11"/>
        <v>0.77737630336770636</v>
      </c>
      <c r="Q10" s="14">
        <f>Q6/Q3</f>
        <v>0.7875534435454703</v>
      </c>
      <c r="R10" s="14">
        <f>R6/R3</f>
        <v>0.93388411481003708</v>
      </c>
      <c r="S10" s="14">
        <f t="shared" ref="S10:T10" si="12">S6/S3</f>
        <v>0.82525026314576744</v>
      </c>
      <c r="T10" s="14">
        <f t="shared" si="12"/>
        <v>0.88690218088215722</v>
      </c>
      <c r="U10" s="14">
        <f t="shared" ref="U10:V10" si="13">U6/U3</f>
        <v>0.88656377434252853</v>
      </c>
      <c r="V10" s="14">
        <f t="shared" si="13"/>
        <v>0.97144461269224924</v>
      </c>
      <c r="W10" s="14">
        <f t="shared" ref="W10" si="14">W6/W3</f>
        <v>0.87722134460896528</v>
      </c>
    </row>
    <row r="11" spans="2:23" ht="21.95" customHeight="1" x14ac:dyDescent="0.2">
      <c r="B11" s="59" t="s">
        <v>7</v>
      </c>
      <c r="C11" s="61"/>
      <c r="D11" s="50" t="s">
        <v>6</v>
      </c>
      <c r="E11" s="51">
        <f t="shared" ref="E11:I11" si="15">E7/E4</f>
        <v>0.61404945301496083</v>
      </c>
      <c r="F11" s="51">
        <f t="shared" si="15"/>
        <v>0.67456297959560008</v>
      </c>
      <c r="G11" s="51">
        <f t="shared" si="15"/>
        <v>0.63386440330873994</v>
      </c>
      <c r="H11" s="51">
        <f t="shared" si="15"/>
        <v>0.7781368444144573</v>
      </c>
      <c r="I11" s="51">
        <f t="shared" si="15"/>
        <v>0.70636425685524373</v>
      </c>
      <c r="J11" s="51">
        <f t="shared" si="11"/>
        <v>0.5769408029795865</v>
      </c>
      <c r="K11" s="51">
        <f t="shared" si="11"/>
        <v>0.6640611742456034</v>
      </c>
      <c r="L11" s="51">
        <f t="shared" si="11"/>
        <v>0.69104631662669325</v>
      </c>
      <c r="M11" s="51">
        <f t="shared" si="11"/>
        <v>0.75332687493712802</v>
      </c>
      <c r="N11" s="51">
        <f t="shared" si="11"/>
        <v>0.68632090368722609</v>
      </c>
      <c r="O11" s="51">
        <f>O7/O4</f>
        <v>0.69418318338606844</v>
      </c>
      <c r="P11" s="51">
        <f t="shared" si="11"/>
        <v>0.7232106261225083</v>
      </c>
      <c r="Q11" s="51">
        <f>Q7/Q4</f>
        <v>0.7739635437793122</v>
      </c>
      <c r="R11" s="51">
        <f>R7/R4</f>
        <v>0.82817002822214847</v>
      </c>
      <c r="S11" s="51">
        <f t="shared" ref="S11:T11" si="16">S7/S4</f>
        <v>0.6349693439552494</v>
      </c>
      <c r="T11" s="51">
        <f t="shared" si="16"/>
        <v>0.71007468694893383</v>
      </c>
      <c r="U11" s="51">
        <f t="shared" ref="U11:V11" si="17">U7/U4</f>
        <v>0.99948691834677561</v>
      </c>
      <c r="V11" s="51">
        <f t="shared" si="17"/>
        <v>0.86940571589373883</v>
      </c>
      <c r="W11" s="51">
        <f t="shared" ref="W11" si="18">W7/W4</f>
        <v>0.81907910438490827</v>
      </c>
    </row>
    <row r="12" spans="2:23" ht="14.1" customHeight="1" x14ac:dyDescent="0.2">
      <c r="B12" s="1" t="s">
        <v>51</v>
      </c>
      <c r="C12" s="57"/>
      <c r="D12" s="15"/>
      <c r="E12" s="15"/>
      <c r="F12" s="15"/>
      <c r="G12" s="15"/>
      <c r="H12" s="15"/>
      <c r="I12" s="15"/>
      <c r="P12" s="15"/>
      <c r="Q12" s="15"/>
      <c r="R12" s="15"/>
    </row>
    <row r="13" spans="2:23" ht="14.1" customHeight="1" x14ac:dyDescent="0.2">
      <c r="B13" s="60" t="s">
        <v>57</v>
      </c>
      <c r="C13" s="15"/>
      <c r="D13" s="15"/>
      <c r="E13" s="15"/>
      <c r="F13" s="15"/>
      <c r="G13" s="15"/>
      <c r="H13" s="15"/>
      <c r="I13" s="15"/>
      <c r="P13" s="15"/>
      <c r="Q13" s="15"/>
      <c r="R13" s="15"/>
    </row>
    <row r="14" spans="2:23" x14ac:dyDescent="0.2">
      <c r="C14" s="15"/>
      <c r="D14" s="15"/>
      <c r="E14" s="15"/>
      <c r="F14" s="15"/>
      <c r="G14" s="15"/>
      <c r="H14" s="15"/>
      <c r="I14" s="15"/>
      <c r="Q14" s="15"/>
      <c r="V14" s="13"/>
    </row>
    <row r="15" spans="2:23" x14ac:dyDescent="0.2">
      <c r="C15" s="15"/>
      <c r="D15" s="15"/>
      <c r="E15" s="15"/>
      <c r="F15" s="15"/>
      <c r="G15" s="15"/>
      <c r="H15" s="15"/>
      <c r="I15" s="15"/>
    </row>
    <row r="16" spans="2:23" x14ac:dyDescent="0.2">
      <c r="C16" s="15"/>
      <c r="D16" s="15"/>
      <c r="E16" s="15"/>
      <c r="F16" s="15"/>
      <c r="G16" s="15"/>
      <c r="H16" s="15"/>
      <c r="I16" s="15"/>
      <c r="P16" s="7"/>
      <c r="Q16" s="7"/>
    </row>
    <row r="17" spans="3:17" x14ac:dyDescent="0.2">
      <c r="C17" s="15"/>
      <c r="D17" s="15"/>
      <c r="E17" s="15"/>
      <c r="F17" s="15"/>
      <c r="G17" s="15"/>
      <c r="H17" s="15"/>
      <c r="I17" s="15"/>
      <c r="P17" s="7"/>
      <c r="Q17" s="7"/>
    </row>
    <row r="18" spans="3:17" x14ac:dyDescent="0.2">
      <c r="C18" s="15"/>
      <c r="D18" s="15"/>
      <c r="E18" s="15"/>
      <c r="F18" s="15"/>
      <c r="G18" s="15"/>
      <c r="H18" s="15"/>
      <c r="I18" s="15"/>
      <c r="P18" s="25"/>
      <c r="Q18" s="25"/>
    </row>
    <row r="19" spans="3:17" x14ac:dyDescent="0.2">
      <c r="C19" s="15"/>
      <c r="D19" s="15"/>
      <c r="E19" s="15"/>
      <c r="F19" s="15"/>
      <c r="G19" s="15"/>
      <c r="H19" s="15"/>
      <c r="I19" s="15"/>
    </row>
    <row r="20" spans="3:17" x14ac:dyDescent="0.2">
      <c r="C20" s="15"/>
      <c r="D20" s="15"/>
      <c r="E20" s="15"/>
      <c r="F20" s="15"/>
      <c r="G20" s="15"/>
      <c r="H20" s="15"/>
      <c r="I20" s="15"/>
    </row>
    <row r="21" spans="3:17" x14ac:dyDescent="0.2">
      <c r="C21" s="15"/>
      <c r="D21" s="15"/>
      <c r="E21" s="15"/>
      <c r="F21" s="15"/>
      <c r="G21" s="15"/>
      <c r="H21" s="15"/>
      <c r="I21" s="15"/>
    </row>
    <row r="22" spans="3:17" x14ac:dyDescent="0.2">
      <c r="C22" s="15"/>
      <c r="D22" s="15"/>
      <c r="E22" s="15"/>
      <c r="F22" s="15"/>
      <c r="G22" s="15"/>
      <c r="H22" s="15"/>
      <c r="I22" s="15"/>
    </row>
    <row r="23" spans="3:17" x14ac:dyDescent="0.2">
      <c r="C23" s="15"/>
      <c r="D23" s="15"/>
      <c r="E23" s="15"/>
      <c r="F23" s="15"/>
      <c r="G23" s="15"/>
      <c r="H23" s="15"/>
      <c r="I23" s="15"/>
    </row>
    <row r="24" spans="3:17" x14ac:dyDescent="0.2">
      <c r="C24" s="15"/>
      <c r="D24" s="15"/>
      <c r="E24" s="15"/>
      <c r="F24" s="15"/>
      <c r="G24" s="15"/>
      <c r="H24" s="15"/>
      <c r="I24" s="15"/>
    </row>
    <row r="25" spans="3:17" x14ac:dyDescent="0.2">
      <c r="C25" s="15"/>
      <c r="D25" s="15"/>
      <c r="E25" s="15"/>
      <c r="F25" s="15"/>
      <c r="G25" s="15"/>
      <c r="H25" s="15"/>
      <c r="I25" s="15"/>
    </row>
    <row r="28" spans="3:17" x14ac:dyDescent="0.2">
      <c r="C28" s="15"/>
      <c r="D28" s="15"/>
      <c r="E28" s="15"/>
      <c r="F28" s="15"/>
      <c r="G28" s="15"/>
      <c r="H28" s="15"/>
      <c r="I28" s="15"/>
    </row>
    <row r="29" spans="3:17" x14ac:dyDescent="0.2">
      <c r="C29" s="15"/>
      <c r="D29" s="15"/>
      <c r="E29" s="15"/>
      <c r="F29" s="15"/>
      <c r="G29" s="15"/>
      <c r="H29" s="15"/>
      <c r="I29" s="15"/>
    </row>
    <row r="30" spans="3:17" x14ac:dyDescent="0.2">
      <c r="C30" s="15"/>
      <c r="D30" s="15"/>
      <c r="E30" s="15"/>
      <c r="F30" s="15"/>
      <c r="G30" s="15"/>
      <c r="H30" s="15"/>
      <c r="I30" s="15"/>
    </row>
    <row r="31" spans="3:17" x14ac:dyDescent="0.2">
      <c r="C31" s="15"/>
      <c r="D31" s="15"/>
      <c r="E31" s="15"/>
      <c r="F31" s="15"/>
      <c r="G31" s="15"/>
      <c r="H31" s="15"/>
      <c r="I31" s="15"/>
    </row>
    <row r="32" spans="3:17" x14ac:dyDescent="0.2">
      <c r="C32" s="15"/>
      <c r="D32" s="15"/>
      <c r="E32" s="15"/>
      <c r="F32" s="15"/>
      <c r="G32" s="15"/>
      <c r="H32" s="15"/>
      <c r="I32" s="15"/>
    </row>
    <row r="33" spans="3:14" x14ac:dyDescent="0.2">
      <c r="C33" s="15"/>
      <c r="D33" s="15"/>
      <c r="E33" s="15"/>
      <c r="F33" s="15"/>
      <c r="G33" s="15"/>
      <c r="H33" s="15"/>
      <c r="I33" s="15"/>
    </row>
    <row r="34" spans="3:14" x14ac:dyDescent="0.2">
      <c r="C34" s="15"/>
      <c r="D34" s="15"/>
      <c r="E34" s="15"/>
      <c r="F34" s="15"/>
      <c r="G34" s="15"/>
      <c r="H34" s="15"/>
      <c r="I34" s="15"/>
    </row>
    <row r="35" spans="3:14" x14ac:dyDescent="0.2">
      <c r="C35" s="15"/>
      <c r="D35" s="15"/>
      <c r="E35" s="15"/>
      <c r="F35" s="15"/>
      <c r="G35" s="15"/>
      <c r="H35" s="15"/>
      <c r="I35" s="15"/>
    </row>
    <row r="37" spans="3:14" x14ac:dyDescent="0.2">
      <c r="M37" s="18"/>
      <c r="N37" s="18"/>
    </row>
    <row r="38" spans="3:14" x14ac:dyDescent="0.2">
      <c r="M38" s="18"/>
      <c r="N38" s="18"/>
    </row>
    <row r="39" spans="3:14" x14ac:dyDescent="0.2">
      <c r="M39" s="18"/>
      <c r="N39" s="18"/>
    </row>
    <row r="40" spans="3:14" x14ac:dyDescent="0.2">
      <c r="M40" s="18"/>
      <c r="N40" s="18"/>
    </row>
    <row r="41" spans="3:14" x14ac:dyDescent="0.2">
      <c r="N41" s="18"/>
    </row>
    <row r="42" spans="3:14" x14ac:dyDescent="0.2">
      <c r="N42" s="18"/>
    </row>
    <row r="43" spans="3:14" x14ac:dyDescent="0.2">
      <c r="N43" s="18"/>
    </row>
    <row r="44" spans="3:14" x14ac:dyDescent="0.2">
      <c r="N44" s="18"/>
    </row>
    <row r="45" spans="3:14" x14ac:dyDescent="0.2">
      <c r="N45" s="18"/>
    </row>
    <row r="46" spans="3:14" x14ac:dyDescent="0.2">
      <c r="N46" s="18"/>
    </row>
  </sheetData>
  <sheetProtection selectLockedCells="1" selectUnlockedCells="1"/>
  <sortState ref="T20:W25">
    <sortCondition ref="U20:U25"/>
  </sortState>
  <mergeCells count="3">
    <mergeCell ref="C3:C5"/>
    <mergeCell ref="C6:C8"/>
    <mergeCell ref="B3:B8"/>
  </mergeCells>
  <pageMargins left="0.23622047244094491" right="3.937007874015748E-2" top="0.98425196850393704" bottom="0.98425196850393704" header="0.51181102362204722" footer="0.51181102362204722"/>
  <pageSetup paperSize="9" scale="58" firstPageNumber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1"/>
  <sheetViews>
    <sheetView showGridLines="0" topLeftCell="J1" zoomScale="95" zoomScaleNormal="95" workbookViewId="0">
      <selection activeCell="V11" sqref="V11"/>
    </sheetView>
  </sheetViews>
  <sheetFormatPr baseColWidth="10" defaultColWidth="9.140625" defaultRowHeight="12.75" x14ac:dyDescent="0.2"/>
  <cols>
    <col min="1" max="1" width="2.28515625" customWidth="1"/>
    <col min="2" max="2" width="20.7109375" customWidth="1"/>
    <col min="3" max="3" width="15.7109375" style="1" customWidth="1"/>
    <col min="4" max="23" width="10.7109375" style="1" customWidth="1"/>
    <col min="24" max="16384" width="9.140625" style="1"/>
  </cols>
  <sheetData>
    <row r="1" spans="2:23" ht="22.5" customHeight="1" x14ac:dyDescent="0.2">
      <c r="B1" s="2" t="s">
        <v>39</v>
      </c>
      <c r="C1" s="2"/>
    </row>
    <row r="2" spans="2:23" ht="21.75" customHeight="1" x14ac:dyDescent="0.2">
      <c r="B2" s="3" t="s">
        <v>50</v>
      </c>
      <c r="C2" s="3" t="s">
        <v>0</v>
      </c>
      <c r="D2" s="3" t="s">
        <v>1</v>
      </c>
      <c r="E2" s="4">
        <v>2000</v>
      </c>
      <c r="F2" s="4">
        <v>2001</v>
      </c>
      <c r="G2" s="4">
        <v>2002</v>
      </c>
      <c r="H2" s="4">
        <v>2003</v>
      </c>
      <c r="I2" s="4">
        <v>2004</v>
      </c>
      <c r="J2" s="4">
        <v>2005</v>
      </c>
      <c r="K2" s="4">
        <v>2006</v>
      </c>
      <c r="L2" s="4">
        <v>2007</v>
      </c>
      <c r="M2" s="4">
        <v>2008</v>
      </c>
      <c r="N2" s="4">
        <v>2009</v>
      </c>
      <c r="O2" s="5">
        <v>2010</v>
      </c>
      <c r="P2" s="5">
        <v>2011</v>
      </c>
      <c r="Q2" s="5">
        <v>2012</v>
      </c>
      <c r="R2" s="5">
        <v>2013</v>
      </c>
      <c r="S2" s="5">
        <v>2014</v>
      </c>
      <c r="T2" s="5">
        <v>2015</v>
      </c>
      <c r="U2" s="5">
        <v>2016</v>
      </c>
      <c r="V2" s="5">
        <v>2017</v>
      </c>
      <c r="W2" s="5" t="s">
        <v>58</v>
      </c>
    </row>
    <row r="3" spans="2:23" ht="18" customHeight="1" x14ac:dyDescent="0.2">
      <c r="B3" s="70" t="s">
        <v>55</v>
      </c>
      <c r="C3" s="69" t="s">
        <v>40</v>
      </c>
      <c r="D3" s="6" t="s">
        <v>52</v>
      </c>
      <c r="E3" s="8">
        <v>16768.571</v>
      </c>
      <c r="F3" s="8">
        <v>23032.918000000001</v>
      </c>
      <c r="G3" s="8">
        <v>29928.338</v>
      </c>
      <c r="H3" s="8">
        <v>20064.667000000001</v>
      </c>
      <c r="I3" s="8">
        <v>27197.188999999998</v>
      </c>
      <c r="J3" s="8">
        <v>34843.976999999999</v>
      </c>
      <c r="K3" s="8">
        <v>30738.484</v>
      </c>
      <c r="L3" s="8">
        <v>41097.311999999998</v>
      </c>
      <c r="M3" s="8">
        <v>58746.042999999998</v>
      </c>
      <c r="N3" s="8">
        <v>57893.826999999997</v>
      </c>
      <c r="O3" s="8">
        <v>69408.505000000005</v>
      </c>
      <c r="P3" s="8">
        <v>56073.527999999998</v>
      </c>
      <c r="Q3" s="8">
        <v>54224.56</v>
      </c>
      <c r="R3" s="8">
        <v>45580.76</v>
      </c>
      <c r="S3" s="8">
        <v>76700.423999999999</v>
      </c>
      <c r="T3" s="8">
        <v>68630.945999999996</v>
      </c>
      <c r="U3" s="8">
        <v>35570.322</v>
      </c>
      <c r="V3" s="8">
        <v>55488.375999999997</v>
      </c>
      <c r="W3" s="8">
        <v>54020.553999999996</v>
      </c>
    </row>
    <row r="4" spans="2:23" ht="18" customHeight="1" x14ac:dyDescent="0.2">
      <c r="B4" s="70"/>
      <c r="C4" s="69"/>
      <c r="D4" s="9" t="s">
        <v>8</v>
      </c>
      <c r="E4" s="8">
        <v>5819.9809999999998</v>
      </c>
      <c r="F4" s="8">
        <v>5458.143</v>
      </c>
      <c r="G4" s="8">
        <v>7486.6310000000003</v>
      </c>
      <c r="H4" s="8">
        <v>3561.712</v>
      </c>
      <c r="I4" s="8">
        <v>6361.2460000000001</v>
      </c>
      <c r="J4" s="8">
        <v>11281.081</v>
      </c>
      <c r="K4" s="8">
        <v>16504.665000000001</v>
      </c>
      <c r="L4" s="8">
        <v>13657.862999999999</v>
      </c>
      <c r="M4" s="8">
        <v>11217.663</v>
      </c>
      <c r="N4" s="8">
        <v>20094.395</v>
      </c>
      <c r="O4" s="8">
        <v>31922.453000000001</v>
      </c>
      <c r="P4" s="8">
        <v>45008.686999999998</v>
      </c>
      <c r="Q4" s="8">
        <v>38828.695</v>
      </c>
      <c r="R4" s="8">
        <v>35370.553999999996</v>
      </c>
      <c r="S4" s="8">
        <v>61812.063000000002</v>
      </c>
      <c r="T4" s="8">
        <v>49184.417000000001</v>
      </c>
      <c r="U4" s="8">
        <v>33638.934999999998</v>
      </c>
      <c r="V4" s="8">
        <v>51041.631000000001</v>
      </c>
      <c r="W4" s="8">
        <v>41678.413999999997</v>
      </c>
    </row>
    <row r="5" spans="2:23" ht="18" customHeight="1" x14ac:dyDescent="0.2">
      <c r="B5" s="70"/>
      <c r="C5" s="69"/>
      <c r="D5" s="10" t="s">
        <v>9</v>
      </c>
      <c r="E5" s="11">
        <f t="shared" ref="E5:I5" si="0">SUM(E3:E4)</f>
        <v>22588.552</v>
      </c>
      <c r="F5" s="11">
        <f t="shared" si="0"/>
        <v>28491.061000000002</v>
      </c>
      <c r="G5" s="11">
        <f t="shared" si="0"/>
        <v>37414.968999999997</v>
      </c>
      <c r="H5" s="11">
        <f t="shared" si="0"/>
        <v>23626.379000000001</v>
      </c>
      <c r="I5" s="11">
        <f t="shared" si="0"/>
        <v>33558.434999999998</v>
      </c>
      <c r="J5" s="11">
        <f t="shared" ref="J5:P5" si="1">SUM(J3:J4)</f>
        <v>46125.057999999997</v>
      </c>
      <c r="K5" s="11">
        <f t="shared" si="1"/>
        <v>47243.149000000005</v>
      </c>
      <c r="L5" s="11">
        <f t="shared" si="1"/>
        <v>54755.174999999996</v>
      </c>
      <c r="M5" s="11">
        <f t="shared" si="1"/>
        <v>69963.706000000006</v>
      </c>
      <c r="N5" s="11">
        <f t="shared" si="1"/>
        <v>77988.221999999994</v>
      </c>
      <c r="O5" s="11">
        <f>SUM(O3:O4)</f>
        <v>101330.95800000001</v>
      </c>
      <c r="P5" s="11">
        <f t="shared" si="1"/>
        <v>101082.215</v>
      </c>
      <c r="Q5" s="11">
        <f>SUM(Q3:Q4)</f>
        <v>93053.255000000005</v>
      </c>
      <c r="R5" s="11">
        <f>SUM(R3:R4)</f>
        <v>80951.313999999998</v>
      </c>
      <c r="S5" s="11">
        <f t="shared" ref="S5:T5" si="2">SUM(S3:S4)</f>
        <v>138512.48699999999</v>
      </c>
      <c r="T5" s="11">
        <f t="shared" si="2"/>
        <v>117815.363</v>
      </c>
      <c r="U5" s="11">
        <f t="shared" ref="U5:V5" si="3">SUM(U3:U4)</f>
        <v>69209.256999999998</v>
      </c>
      <c r="V5" s="11">
        <f t="shared" si="3"/>
        <v>106530.007</v>
      </c>
      <c r="W5" s="11">
        <f t="shared" ref="W5" si="4">SUM(W3:W4)</f>
        <v>95698.967999999993</v>
      </c>
    </row>
    <row r="6" spans="2:23" ht="18" customHeight="1" x14ac:dyDescent="0.2">
      <c r="B6" s="70"/>
      <c r="C6" s="69" t="s">
        <v>5</v>
      </c>
      <c r="D6" s="6" t="s">
        <v>52</v>
      </c>
      <c r="E6" s="8">
        <v>9937.2469999999994</v>
      </c>
      <c r="F6" s="8">
        <v>15914.538</v>
      </c>
      <c r="G6" s="8">
        <v>19340.7</v>
      </c>
      <c r="H6" s="8">
        <v>15811.781000000001</v>
      </c>
      <c r="I6" s="8">
        <v>20126.370999999999</v>
      </c>
      <c r="J6" s="8">
        <v>20208.346000000001</v>
      </c>
      <c r="K6" s="8">
        <v>20630.897000000001</v>
      </c>
      <c r="L6" s="8">
        <v>28472.411</v>
      </c>
      <c r="M6" s="8">
        <v>43943.127</v>
      </c>
      <c r="N6" s="8">
        <v>39406.853999999999</v>
      </c>
      <c r="O6" s="8">
        <v>45730.082999999999</v>
      </c>
      <c r="P6" s="8">
        <v>39910.731</v>
      </c>
      <c r="Q6" s="8">
        <v>40013.442999999999</v>
      </c>
      <c r="R6" s="8">
        <v>40044.243999999999</v>
      </c>
      <c r="S6" s="8">
        <v>48763.334999999999</v>
      </c>
      <c r="T6" s="8">
        <v>46899.902999999998</v>
      </c>
      <c r="U6" s="8">
        <v>34658.285000000003</v>
      </c>
      <c r="V6" s="8">
        <v>48613.419000000002</v>
      </c>
      <c r="W6" s="8">
        <v>44730.495000000003</v>
      </c>
    </row>
    <row r="7" spans="2:23" ht="18" customHeight="1" x14ac:dyDescent="0.2">
      <c r="B7" s="70"/>
      <c r="C7" s="69"/>
      <c r="D7" s="9" t="s">
        <v>8</v>
      </c>
      <c r="E7" s="8">
        <v>3933.241</v>
      </c>
      <c r="F7" s="8">
        <v>3304.4769999999999</v>
      </c>
      <c r="G7" s="8">
        <v>4375.317</v>
      </c>
      <c r="H7" s="8">
        <v>2572.7750000000001</v>
      </c>
      <c r="I7" s="8">
        <v>3578.1080000000002</v>
      </c>
      <c r="J7" s="8">
        <v>6403.0820000000003</v>
      </c>
      <c r="K7" s="8">
        <v>10741.444</v>
      </c>
      <c r="L7" s="8">
        <v>9365.9509999999991</v>
      </c>
      <c r="M7" s="8">
        <v>8762.4130000000005</v>
      </c>
      <c r="N7" s="8">
        <v>14118.093000000001</v>
      </c>
      <c r="O7" s="8">
        <v>24612.164000000001</v>
      </c>
      <c r="P7" s="8">
        <v>33193.000999999997</v>
      </c>
      <c r="Q7" s="8">
        <v>32006.383999999998</v>
      </c>
      <c r="R7" s="8">
        <v>26997.207999999999</v>
      </c>
      <c r="S7" s="8">
        <v>39187.847999999998</v>
      </c>
      <c r="T7" s="8">
        <v>36757.803999999996</v>
      </c>
      <c r="U7" s="8">
        <v>34515.462</v>
      </c>
      <c r="V7" s="8">
        <v>44004.377999999997</v>
      </c>
      <c r="W7" s="8">
        <v>33654.53</v>
      </c>
    </row>
    <row r="8" spans="2:23" ht="18" customHeight="1" x14ac:dyDescent="0.2">
      <c r="B8" s="71"/>
      <c r="C8" s="69"/>
      <c r="D8" s="10" t="s">
        <v>9</v>
      </c>
      <c r="E8" s="11">
        <f t="shared" ref="E8:I8" si="5">SUM(E6:E7)</f>
        <v>13870.487999999999</v>
      </c>
      <c r="F8" s="11">
        <f t="shared" si="5"/>
        <v>19219.014999999999</v>
      </c>
      <c r="G8" s="11">
        <f t="shared" si="5"/>
        <v>23716.017</v>
      </c>
      <c r="H8" s="11">
        <f t="shared" si="5"/>
        <v>18384.556</v>
      </c>
      <c r="I8" s="11">
        <f t="shared" si="5"/>
        <v>23704.478999999999</v>
      </c>
      <c r="J8" s="11">
        <f t="shared" ref="J8:P8" si="6">SUM(J6:J7)</f>
        <v>26611.428</v>
      </c>
      <c r="K8" s="11">
        <f t="shared" si="6"/>
        <v>31372.341</v>
      </c>
      <c r="L8" s="11">
        <f t="shared" si="6"/>
        <v>37838.362000000001</v>
      </c>
      <c r="M8" s="11">
        <f t="shared" si="6"/>
        <v>52705.54</v>
      </c>
      <c r="N8" s="11">
        <f t="shared" si="6"/>
        <v>53524.947</v>
      </c>
      <c r="O8" s="11">
        <f>SUM(O6:O7)</f>
        <v>70342.247000000003</v>
      </c>
      <c r="P8" s="11">
        <f t="shared" si="6"/>
        <v>73103.731999999989</v>
      </c>
      <c r="Q8" s="11">
        <f>SUM(Q6:Q7)</f>
        <v>72019.82699999999</v>
      </c>
      <c r="R8" s="11">
        <f>SUM(R6:R7)</f>
        <v>67041.45199999999</v>
      </c>
      <c r="S8" s="11">
        <f t="shared" ref="S8:T8" si="7">SUM(S6:S7)</f>
        <v>87951.18299999999</v>
      </c>
      <c r="T8" s="11">
        <f t="shared" si="7"/>
        <v>83657.706999999995</v>
      </c>
      <c r="U8" s="11">
        <f t="shared" ref="U8:V8" si="8">SUM(U6:U7)</f>
        <v>69173.747000000003</v>
      </c>
      <c r="V8" s="11">
        <f t="shared" si="8"/>
        <v>92617.796999999991</v>
      </c>
      <c r="W8" s="11">
        <f t="shared" ref="W8" si="9">SUM(W6:W7)</f>
        <v>78385.024999999994</v>
      </c>
    </row>
    <row r="9" spans="2:23" ht="14.1" customHeight="1" x14ac:dyDescent="0.2">
      <c r="B9" s="1" t="s">
        <v>51</v>
      </c>
      <c r="C9" s="62"/>
      <c r="D9" s="63"/>
    </row>
    <row r="10" spans="2:23" ht="14.1" customHeight="1" x14ac:dyDescent="0.2">
      <c r="B10" s="60" t="s">
        <v>57</v>
      </c>
      <c r="C10" s="57"/>
    </row>
    <row r="11" spans="2:23" x14ac:dyDescent="0.2">
      <c r="V11" s="17"/>
    </row>
    <row r="12" spans="2:23" x14ac:dyDescent="0.2">
      <c r="D12" s="16"/>
    </row>
    <row r="13" spans="2:23" x14ac:dyDescent="0.2">
      <c r="D13" s="16"/>
    </row>
    <row r="14" spans="2:23" x14ac:dyDescent="0.2">
      <c r="D14" s="16"/>
    </row>
    <row r="15" spans="2:23" x14ac:dyDescent="0.2">
      <c r="D15" s="16"/>
      <c r="E15" s="18"/>
      <c r="F15" s="18"/>
      <c r="G15" s="15"/>
      <c r="H15" s="15"/>
      <c r="I15" s="15"/>
      <c r="J15" s="15"/>
      <c r="K15" s="19"/>
      <c r="L15" s="19"/>
    </row>
    <row r="16" spans="2:23" x14ac:dyDescent="0.2">
      <c r="D16" s="16"/>
      <c r="E16" s="18"/>
      <c r="F16" s="18"/>
      <c r="G16" s="15"/>
      <c r="H16" s="15"/>
      <c r="I16" s="15"/>
      <c r="J16" s="15"/>
      <c r="K16" s="19"/>
      <c r="L16" s="19"/>
    </row>
    <row r="17" spans="4:6" x14ac:dyDescent="0.2">
      <c r="D17" s="16"/>
      <c r="E17" s="18"/>
      <c r="F17" s="18"/>
    </row>
    <row r="18" spans="4:6" x14ac:dyDescent="0.2">
      <c r="D18" s="16"/>
      <c r="E18" s="18"/>
      <c r="F18" s="18"/>
    </row>
    <row r="19" spans="4:6" x14ac:dyDescent="0.2">
      <c r="D19" s="16"/>
      <c r="E19" s="18"/>
      <c r="F19" s="18"/>
    </row>
    <row r="20" spans="4:6" x14ac:dyDescent="0.2">
      <c r="D20" s="16"/>
      <c r="E20" s="18"/>
      <c r="F20" s="18"/>
    </row>
    <row r="21" spans="4:6" x14ac:dyDescent="0.2">
      <c r="D21" s="16"/>
      <c r="E21" s="18"/>
      <c r="F21" s="18"/>
    </row>
    <row r="22" spans="4:6" x14ac:dyDescent="0.2">
      <c r="E22" s="18"/>
      <c r="F22" s="18"/>
    </row>
    <row r="23" spans="4:6" x14ac:dyDescent="0.2">
      <c r="E23" s="18"/>
      <c r="F23" s="18"/>
    </row>
    <row r="24" spans="4:6" x14ac:dyDescent="0.2">
      <c r="E24" s="18"/>
      <c r="F24" s="18"/>
    </row>
    <row r="25" spans="4:6" x14ac:dyDescent="0.2">
      <c r="D25" s="16"/>
      <c r="E25" s="18"/>
      <c r="F25" s="18"/>
    </row>
    <row r="26" spans="4:6" x14ac:dyDescent="0.2">
      <c r="D26" s="16"/>
    </row>
    <row r="28" spans="4:6" x14ac:dyDescent="0.2">
      <c r="D28" s="16"/>
    </row>
    <row r="29" spans="4:6" x14ac:dyDescent="0.2">
      <c r="D29" s="16"/>
    </row>
    <row r="30" spans="4:6" x14ac:dyDescent="0.2">
      <c r="D30" s="16"/>
    </row>
    <row r="31" spans="4:6" x14ac:dyDescent="0.2">
      <c r="D31" s="16"/>
    </row>
  </sheetData>
  <sheetProtection selectLockedCells="1" selectUnlockedCells="1"/>
  <mergeCells count="3">
    <mergeCell ref="C3:C5"/>
    <mergeCell ref="C6:C8"/>
    <mergeCell ref="B3:B8"/>
  </mergeCells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ignoredErrors>
    <ignoredError sqref="K5:S5 T5:V5 E5:J5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98"/>
  <sheetViews>
    <sheetView showGridLines="0" topLeftCell="A26" zoomScaleNormal="100" workbookViewId="0">
      <selection activeCell="H23" sqref="H23"/>
    </sheetView>
  </sheetViews>
  <sheetFormatPr baseColWidth="10" defaultColWidth="9.140625" defaultRowHeight="12.75" x14ac:dyDescent="0.2"/>
  <cols>
    <col min="1" max="1" width="2.28515625" style="1" customWidth="1"/>
    <col min="2" max="2" width="25" style="1" customWidth="1"/>
    <col min="3" max="4" width="12.7109375" style="1" customWidth="1"/>
    <col min="5" max="5" width="7.42578125" style="1" customWidth="1"/>
    <col min="6" max="6" width="20.85546875" style="1" customWidth="1"/>
    <col min="7" max="7" width="13.5703125" style="1" customWidth="1"/>
    <col min="8" max="8" width="12.140625" style="1" customWidth="1"/>
    <col min="9" max="16384" width="9.140625" style="1"/>
  </cols>
  <sheetData>
    <row r="1" spans="2:18" ht="20.100000000000001" customHeight="1" x14ac:dyDescent="0.2">
      <c r="B1" s="42" t="s">
        <v>34</v>
      </c>
      <c r="F1" s="20"/>
    </row>
    <row r="2" spans="2:18" ht="20.100000000000001" customHeight="1" x14ac:dyDescent="0.2">
      <c r="B2" s="34">
        <v>2017</v>
      </c>
      <c r="F2" s="34" t="s">
        <v>61</v>
      </c>
    </row>
    <row r="3" spans="2:18" ht="30" customHeight="1" x14ac:dyDescent="0.2">
      <c r="B3" s="5"/>
      <c r="C3" s="21" t="s">
        <v>41</v>
      </c>
      <c r="D3" s="21" t="s">
        <v>10</v>
      </c>
      <c r="E3" s="22"/>
      <c r="F3" s="5"/>
      <c r="G3" s="21" t="s">
        <v>41</v>
      </c>
      <c r="H3" s="21" t="s">
        <v>10</v>
      </c>
      <c r="J3" s="25"/>
      <c r="K3" s="25"/>
      <c r="L3" s="25"/>
    </row>
    <row r="4" spans="2:18" ht="15" customHeight="1" x14ac:dyDescent="0.2">
      <c r="B4" s="43" t="s">
        <v>12</v>
      </c>
      <c r="C4" s="8">
        <v>45303.444000000003</v>
      </c>
      <c r="D4" s="8">
        <v>39278.224999999999</v>
      </c>
      <c r="F4" s="43" t="s">
        <v>12</v>
      </c>
      <c r="G4" s="8">
        <v>37390.82</v>
      </c>
      <c r="H4" s="8">
        <v>29837.883999999998</v>
      </c>
      <c r="J4" s="25"/>
      <c r="K4" s="25"/>
      <c r="L4" s="25"/>
    </row>
    <row r="5" spans="2:18" ht="15" customHeight="1" x14ac:dyDescent="0.2">
      <c r="B5" s="44" t="s">
        <v>11</v>
      </c>
      <c r="C5" s="23">
        <v>16407.329000000002</v>
      </c>
      <c r="D5" s="23">
        <v>13648.628000000001</v>
      </c>
      <c r="F5" s="44" t="s">
        <v>11</v>
      </c>
      <c r="G5" s="23">
        <v>16042.322</v>
      </c>
      <c r="H5" s="23">
        <v>12924.59</v>
      </c>
      <c r="J5" s="25"/>
      <c r="K5" s="65"/>
      <c r="L5" s="65"/>
      <c r="R5" s="18"/>
    </row>
    <row r="6" spans="2:18" ht="15" customHeight="1" x14ac:dyDescent="0.2">
      <c r="B6" s="43" t="s">
        <v>13</v>
      </c>
      <c r="C6" s="8">
        <v>11345.56</v>
      </c>
      <c r="D6" s="8">
        <v>10519.666999999999</v>
      </c>
      <c r="F6" s="43" t="s">
        <v>13</v>
      </c>
      <c r="G6" s="8">
        <v>11625.914000000001</v>
      </c>
      <c r="H6" s="8">
        <v>10687.897000000001</v>
      </c>
      <c r="J6" s="25"/>
      <c r="K6" s="65"/>
      <c r="L6" s="65"/>
      <c r="R6" s="18"/>
    </row>
    <row r="7" spans="2:18" ht="15" customHeight="1" x14ac:dyDescent="0.2">
      <c r="B7" s="44" t="s">
        <v>17</v>
      </c>
      <c r="C7" s="23">
        <v>11799.049000000001</v>
      </c>
      <c r="D7" s="23">
        <v>9272.7330000000002</v>
      </c>
      <c r="F7" s="44" t="s">
        <v>15</v>
      </c>
      <c r="G7" s="23">
        <v>9252.9770000000008</v>
      </c>
      <c r="H7" s="23">
        <v>8583.9760000000006</v>
      </c>
      <c r="J7" s="25"/>
      <c r="K7" s="65"/>
      <c r="L7" s="65"/>
      <c r="R7" s="18"/>
    </row>
    <row r="8" spans="2:18" ht="15" customHeight="1" x14ac:dyDescent="0.2">
      <c r="B8" s="43" t="s">
        <v>15</v>
      </c>
      <c r="C8" s="8">
        <v>8623.232</v>
      </c>
      <c r="D8" s="8">
        <v>8723.125</v>
      </c>
      <c r="F8" s="43" t="s">
        <v>17</v>
      </c>
      <c r="G8" s="8">
        <v>11771.085999999999</v>
      </c>
      <c r="H8" s="8">
        <v>7940.5259999999998</v>
      </c>
      <c r="J8" s="25"/>
      <c r="K8" s="65"/>
      <c r="L8" s="65"/>
      <c r="R8" s="18"/>
    </row>
    <row r="9" spans="2:18" ht="15" customHeight="1" x14ac:dyDescent="0.2">
      <c r="B9" s="44" t="s">
        <v>16</v>
      </c>
      <c r="C9" s="23">
        <v>3983.0430000000001</v>
      </c>
      <c r="D9" s="23">
        <v>3611.8879999999999</v>
      </c>
      <c r="F9" s="44" t="s">
        <v>16</v>
      </c>
      <c r="G9" s="23">
        <v>2696.8960000000002</v>
      </c>
      <c r="H9" s="23">
        <v>2505.6889999999999</v>
      </c>
      <c r="J9" s="25"/>
      <c r="K9" s="65"/>
      <c r="L9" s="65"/>
      <c r="R9" s="18"/>
    </row>
    <row r="10" spans="2:18" ht="15" customHeight="1" x14ac:dyDescent="0.2">
      <c r="B10" s="43" t="s">
        <v>20</v>
      </c>
      <c r="C10" s="8">
        <v>1685.047</v>
      </c>
      <c r="D10" s="8">
        <v>1709.989</v>
      </c>
      <c r="F10" s="43" t="s">
        <v>20</v>
      </c>
      <c r="G10" s="8">
        <v>2042.087</v>
      </c>
      <c r="H10" s="8">
        <v>1977.6020000000001</v>
      </c>
      <c r="J10" s="25"/>
      <c r="K10" s="65"/>
      <c r="L10" s="65"/>
      <c r="R10" s="18"/>
    </row>
    <row r="11" spans="2:18" ht="15" customHeight="1" x14ac:dyDescent="0.2">
      <c r="B11" s="44" t="s">
        <v>14</v>
      </c>
      <c r="C11" s="23">
        <v>2034.0160000000001</v>
      </c>
      <c r="D11" s="23">
        <v>1692.4159999999999</v>
      </c>
      <c r="F11" s="44" t="s">
        <v>14</v>
      </c>
      <c r="G11" s="23">
        <v>2102.0590000000002</v>
      </c>
      <c r="H11" s="23">
        <v>1678.604</v>
      </c>
      <c r="J11" s="25"/>
      <c r="K11" s="65"/>
      <c r="L11" s="65"/>
      <c r="R11" s="18"/>
    </row>
    <row r="12" spans="2:18" ht="15" customHeight="1" x14ac:dyDescent="0.2">
      <c r="B12" s="43" t="s">
        <v>49</v>
      </c>
      <c r="C12" s="8">
        <v>2278.52</v>
      </c>
      <c r="D12" s="8">
        <v>1498.4929999999999</v>
      </c>
      <c r="F12" s="43" t="s">
        <v>19</v>
      </c>
      <c r="G12" s="8">
        <v>849.43700000000001</v>
      </c>
      <c r="H12" s="8">
        <v>721.26300000000003</v>
      </c>
      <c r="J12" s="25"/>
      <c r="K12" s="65"/>
      <c r="L12" s="65"/>
      <c r="R12" s="18"/>
    </row>
    <row r="13" spans="2:18" ht="15" customHeight="1" x14ac:dyDescent="0.2">
      <c r="B13" s="44" t="s">
        <v>37</v>
      </c>
      <c r="C13" s="23">
        <v>747.25400000000002</v>
      </c>
      <c r="D13" s="23">
        <v>598.73699999999997</v>
      </c>
      <c r="F13" s="44" t="s">
        <v>22</v>
      </c>
      <c r="G13" s="23">
        <v>356.60599999999999</v>
      </c>
      <c r="H13" s="23">
        <v>270.39800000000002</v>
      </c>
      <c r="J13" s="25"/>
      <c r="K13" s="65"/>
      <c r="L13" s="65"/>
      <c r="R13" s="18"/>
    </row>
    <row r="14" spans="2:18" ht="15" customHeight="1" x14ac:dyDescent="0.2">
      <c r="B14" s="43" t="s">
        <v>19</v>
      </c>
      <c r="C14" s="8">
        <v>728.99800000000005</v>
      </c>
      <c r="D14" s="8">
        <v>529.03800000000001</v>
      </c>
      <c r="F14" s="43" t="s">
        <v>23</v>
      </c>
      <c r="G14" s="8">
        <v>244.303</v>
      </c>
      <c r="H14" s="8">
        <v>252.06800000000001</v>
      </c>
      <c r="J14" s="25"/>
      <c r="K14" s="65"/>
      <c r="L14" s="65"/>
      <c r="R14" s="18"/>
    </row>
    <row r="15" spans="2:18" ht="15" customHeight="1" x14ac:dyDescent="0.2">
      <c r="B15" s="44" t="s">
        <v>22</v>
      </c>
      <c r="C15" s="23">
        <v>292.58699999999999</v>
      </c>
      <c r="D15" s="23">
        <v>278.94400000000002</v>
      </c>
      <c r="F15" s="44" t="s">
        <v>49</v>
      </c>
      <c r="G15" s="23">
        <v>401.48700000000002</v>
      </c>
      <c r="H15" s="23">
        <v>241.38399999999999</v>
      </c>
      <c r="J15" s="25"/>
      <c r="R15" s="18"/>
    </row>
    <row r="16" spans="2:18" ht="15" customHeight="1" x14ac:dyDescent="0.2">
      <c r="B16" s="43" t="s">
        <v>23</v>
      </c>
      <c r="C16" s="8">
        <v>221.57400000000001</v>
      </c>
      <c r="D16" s="8">
        <v>245.816</v>
      </c>
      <c r="F16" s="43" t="s">
        <v>37</v>
      </c>
      <c r="G16" s="8">
        <v>251.29900000000001</v>
      </c>
      <c r="H16" s="8">
        <v>167.71700000000001</v>
      </c>
      <c r="J16" s="25"/>
      <c r="R16" s="18"/>
    </row>
    <row r="17" spans="2:18" ht="15" customHeight="1" x14ac:dyDescent="0.2">
      <c r="B17" s="44" t="s">
        <v>56</v>
      </c>
      <c r="C17" s="23">
        <v>196.72</v>
      </c>
      <c r="D17" s="23">
        <v>184.62299999999999</v>
      </c>
      <c r="F17" s="44" t="s">
        <v>21</v>
      </c>
      <c r="G17" s="23">
        <v>124.735</v>
      </c>
      <c r="H17" s="23">
        <v>124.702</v>
      </c>
      <c r="J17" s="25"/>
      <c r="R17" s="18"/>
    </row>
    <row r="18" spans="2:18" ht="15" customHeight="1" x14ac:dyDescent="0.2">
      <c r="B18" s="43" t="s">
        <v>59</v>
      </c>
      <c r="C18" s="7">
        <v>118.8</v>
      </c>
      <c r="D18" s="7">
        <v>156.03200000000001</v>
      </c>
      <c r="F18" s="43" t="s">
        <v>54</v>
      </c>
      <c r="G18" s="7">
        <v>140.40899999999999</v>
      </c>
      <c r="H18" s="7">
        <v>102.065</v>
      </c>
      <c r="J18" s="25"/>
      <c r="R18" s="18"/>
    </row>
    <row r="19" spans="2:18" ht="15" customHeight="1" x14ac:dyDescent="0.2">
      <c r="B19" s="54" t="s">
        <v>21</v>
      </c>
      <c r="C19" s="55">
        <v>126.874</v>
      </c>
      <c r="D19" s="55">
        <v>140.154</v>
      </c>
      <c r="F19" s="54" t="s">
        <v>60</v>
      </c>
      <c r="G19" s="55">
        <v>70.56</v>
      </c>
      <c r="H19" s="55">
        <v>55.176000000000002</v>
      </c>
      <c r="J19" s="25"/>
      <c r="K19" s="65"/>
      <c r="L19" s="65"/>
      <c r="R19" s="18"/>
    </row>
    <row r="20" spans="2:18" ht="15" customHeight="1" x14ac:dyDescent="0.2">
      <c r="B20" s="43" t="s">
        <v>38</v>
      </c>
      <c r="C20" s="7">
        <f>C21-SUM(C4:C19)</f>
        <v>637.96000000002095</v>
      </c>
      <c r="D20" s="7">
        <f>D21-SUM(D4:D19)</f>
        <v>529.2889999999752</v>
      </c>
      <c r="F20" s="43" t="s">
        <v>38</v>
      </c>
      <c r="G20" s="7">
        <f>G21-SUM(G4:G19)</f>
        <v>335.97099999996135</v>
      </c>
      <c r="H20" s="7">
        <f>H21-SUM(H4:H19)</f>
        <v>313.48400000001129</v>
      </c>
      <c r="J20" s="25"/>
      <c r="K20" s="65"/>
      <c r="R20" s="18"/>
    </row>
    <row r="21" spans="2:18" ht="20.100000000000001" customHeight="1" x14ac:dyDescent="0.2">
      <c r="B21" s="56" t="s">
        <v>24</v>
      </c>
      <c r="C21" s="67">
        <v>106530.00700000004</v>
      </c>
      <c r="D21" s="67">
        <v>92617.796999999991</v>
      </c>
      <c r="F21" s="56" t="s">
        <v>24</v>
      </c>
      <c r="G21" s="67">
        <v>95698.967999999935</v>
      </c>
      <c r="H21" s="67">
        <v>78385.025000000052</v>
      </c>
      <c r="J21" s="25"/>
      <c r="K21" s="65"/>
    </row>
    <row r="22" spans="2:18" ht="20.100000000000001" customHeight="1" x14ac:dyDescent="0.2">
      <c r="G22" s="19"/>
      <c r="J22" s="25"/>
      <c r="K22" s="65"/>
      <c r="L22" s="65"/>
    </row>
    <row r="23" spans="2:18" ht="20.100000000000001" customHeight="1" x14ac:dyDescent="0.2">
      <c r="B23" s="2" t="s">
        <v>47</v>
      </c>
      <c r="H23" s="13"/>
      <c r="J23" s="25"/>
      <c r="K23" s="65"/>
      <c r="L23" s="65"/>
      <c r="R23" s="18"/>
    </row>
    <row r="24" spans="2:18" ht="20.100000000000001" customHeight="1" x14ac:dyDescent="0.2">
      <c r="B24" s="34">
        <v>2017</v>
      </c>
      <c r="F24" s="34" t="s">
        <v>61</v>
      </c>
      <c r="I24" s="18"/>
      <c r="J24" s="25"/>
      <c r="K24" s="65"/>
    </row>
    <row r="25" spans="2:18" ht="30" customHeight="1" x14ac:dyDescent="0.2">
      <c r="B25" s="5"/>
      <c r="C25" s="21" t="s">
        <v>41</v>
      </c>
      <c r="D25" s="21" t="s">
        <v>10</v>
      </c>
      <c r="E25" s="22"/>
      <c r="F25" s="5"/>
      <c r="G25" s="21" t="s">
        <v>41</v>
      </c>
      <c r="H25" s="21" t="s">
        <v>10</v>
      </c>
      <c r="I25" s="18"/>
      <c r="J25" s="25"/>
      <c r="K25" s="65"/>
      <c r="R25" s="18"/>
    </row>
    <row r="26" spans="2:18" ht="15" customHeight="1" x14ac:dyDescent="0.2">
      <c r="B26" s="43" t="s">
        <v>45</v>
      </c>
      <c r="C26" s="8">
        <v>5403.8209999999999</v>
      </c>
      <c r="D26" s="8">
        <v>5761.174</v>
      </c>
      <c r="F26" s="43" t="s">
        <v>17</v>
      </c>
      <c r="G26" s="8">
        <v>10252.94</v>
      </c>
      <c r="H26" s="8">
        <v>7608.3519999999999</v>
      </c>
      <c r="I26" s="18"/>
      <c r="J26" s="25"/>
      <c r="R26" s="18"/>
    </row>
    <row r="27" spans="2:18" ht="15" customHeight="1" x14ac:dyDescent="0.2">
      <c r="B27" s="44" t="s">
        <v>17</v>
      </c>
      <c r="C27" s="23">
        <v>7202.7529999999997</v>
      </c>
      <c r="D27" s="23">
        <v>5031.335</v>
      </c>
      <c r="F27" s="44" t="s">
        <v>45</v>
      </c>
      <c r="G27" s="23">
        <v>4543.18</v>
      </c>
      <c r="H27" s="23">
        <v>4794.5730000000003</v>
      </c>
      <c r="I27" s="18"/>
      <c r="J27" s="25"/>
      <c r="R27" s="18"/>
    </row>
    <row r="28" spans="2:18" ht="15" customHeight="1" x14ac:dyDescent="0.2">
      <c r="B28" s="43" t="s">
        <v>44</v>
      </c>
      <c r="C28" s="8">
        <v>2032.5329999999999</v>
      </c>
      <c r="D28" s="8">
        <v>3053.0390000000002</v>
      </c>
      <c r="F28" s="43" t="s">
        <v>46</v>
      </c>
      <c r="G28" s="8">
        <v>1008.198</v>
      </c>
      <c r="H28" s="8">
        <v>1036.269</v>
      </c>
      <c r="I28" s="18"/>
      <c r="J28" s="25"/>
      <c r="K28" s="65"/>
      <c r="R28" s="18"/>
    </row>
    <row r="29" spans="2:18" ht="15" customHeight="1" x14ac:dyDescent="0.2">
      <c r="B29" s="52" t="s">
        <v>46</v>
      </c>
      <c r="C29" s="23">
        <v>887.95</v>
      </c>
      <c r="D29" s="23">
        <v>1118.03</v>
      </c>
      <c r="F29" s="52" t="s">
        <v>44</v>
      </c>
      <c r="G29" s="23">
        <v>783.86</v>
      </c>
      <c r="H29" s="23">
        <v>960.26400000000001</v>
      </c>
      <c r="I29" s="18"/>
      <c r="J29" s="25"/>
      <c r="K29" s="65"/>
      <c r="L29" s="65"/>
      <c r="R29" s="18"/>
    </row>
    <row r="30" spans="2:18" ht="15" customHeight="1" x14ac:dyDescent="0.2">
      <c r="B30" s="43" t="s">
        <v>18</v>
      </c>
      <c r="C30" s="8">
        <v>656.77800000000002</v>
      </c>
      <c r="D30" s="8">
        <v>696.47400000000005</v>
      </c>
      <c r="F30" s="43" t="s">
        <v>18</v>
      </c>
      <c r="G30" s="8">
        <v>1004.616</v>
      </c>
      <c r="H30" s="8">
        <v>954.63199999999995</v>
      </c>
      <c r="I30" s="18"/>
      <c r="J30" s="66"/>
      <c r="K30" s="65"/>
      <c r="L30" s="65"/>
      <c r="R30" s="18"/>
    </row>
    <row r="31" spans="2:18" ht="15" customHeight="1" x14ac:dyDescent="0.2">
      <c r="B31" s="44" t="s">
        <v>37</v>
      </c>
      <c r="C31" s="23">
        <v>300.00799999999998</v>
      </c>
      <c r="D31" s="23">
        <v>404.92200000000003</v>
      </c>
      <c r="F31" s="44" t="s">
        <v>37</v>
      </c>
      <c r="G31" s="23">
        <v>619.66499999999996</v>
      </c>
      <c r="H31" s="23">
        <v>642.21</v>
      </c>
      <c r="I31" s="18"/>
      <c r="J31" s="66"/>
      <c r="K31" s="25"/>
      <c r="L31" s="65"/>
      <c r="R31" s="18"/>
    </row>
    <row r="32" spans="2:18" ht="15" customHeight="1" x14ac:dyDescent="0.2">
      <c r="B32" s="43" t="s">
        <v>48</v>
      </c>
      <c r="C32" s="8">
        <v>392.31</v>
      </c>
      <c r="D32" s="8">
        <v>282.99299999999999</v>
      </c>
      <c r="F32" s="43" t="s">
        <v>48</v>
      </c>
      <c r="G32" s="8">
        <v>616.93100000000004</v>
      </c>
      <c r="H32" s="8">
        <v>449.50400000000002</v>
      </c>
      <c r="I32" s="18"/>
      <c r="J32" s="25"/>
      <c r="K32" s="25"/>
      <c r="L32" s="25"/>
      <c r="R32" s="18"/>
    </row>
    <row r="33" spans="2:18" ht="15" customHeight="1" x14ac:dyDescent="0.2">
      <c r="B33" s="52" t="s">
        <v>15</v>
      </c>
      <c r="C33" s="23">
        <v>28.375</v>
      </c>
      <c r="D33" s="23">
        <v>78.957999999999998</v>
      </c>
      <c r="F33" s="52" t="s">
        <v>15</v>
      </c>
      <c r="G33" s="23">
        <v>42.780999999999999</v>
      </c>
      <c r="H33" s="23">
        <v>104.846</v>
      </c>
      <c r="I33" s="18"/>
      <c r="J33" s="25"/>
      <c r="K33" s="66"/>
      <c r="L33" s="25"/>
      <c r="R33" s="18"/>
    </row>
    <row r="34" spans="2:18" ht="15" customHeight="1" x14ac:dyDescent="0.2">
      <c r="B34" s="43" t="s">
        <v>38</v>
      </c>
      <c r="C34" s="7">
        <f>C35-SUM(C26:C33)</f>
        <v>49.960999999999331</v>
      </c>
      <c r="D34" s="7">
        <f>D35-SUM(D26:D33)</f>
        <v>43.421999999998661</v>
      </c>
      <c r="F34" s="43" t="s">
        <v>38</v>
      </c>
      <c r="G34" s="7">
        <f>G35-SUM(G26:G33)</f>
        <v>50.995999999999185</v>
      </c>
      <c r="H34" s="7">
        <f>H35-SUM(H26:H33)</f>
        <v>49.156000000002678</v>
      </c>
      <c r="I34" s="18"/>
      <c r="J34" s="25"/>
      <c r="K34" s="25"/>
      <c r="L34" s="25"/>
      <c r="R34" s="18"/>
    </row>
    <row r="35" spans="2:18" ht="20.100000000000001" customHeight="1" x14ac:dyDescent="0.2">
      <c r="B35" s="53" t="s">
        <v>9</v>
      </c>
      <c r="C35" s="68">
        <v>16954.489000000001</v>
      </c>
      <c r="D35" s="68">
        <v>16470.347000000002</v>
      </c>
      <c r="F35" s="53" t="s">
        <v>9</v>
      </c>
      <c r="G35" s="68">
        <v>18923.167000000001</v>
      </c>
      <c r="H35" s="68">
        <v>16599.806000000004</v>
      </c>
      <c r="I35" s="18"/>
      <c r="J35" s="25"/>
      <c r="R35" s="18"/>
    </row>
    <row r="36" spans="2:18" x14ac:dyDescent="0.2">
      <c r="I36" s="18"/>
      <c r="J36" s="25"/>
      <c r="R36" s="18"/>
    </row>
    <row r="37" spans="2:18" x14ac:dyDescent="0.2">
      <c r="J37" s="25"/>
      <c r="K37" s="25"/>
      <c r="L37" s="25"/>
      <c r="R37" s="18"/>
    </row>
    <row r="38" spans="2:18" x14ac:dyDescent="0.2">
      <c r="J38" s="25"/>
      <c r="K38" s="25"/>
      <c r="L38" s="25"/>
      <c r="R38" s="18"/>
    </row>
    <row r="39" spans="2:18" x14ac:dyDescent="0.2">
      <c r="K39" s="25"/>
      <c r="L39" s="25"/>
      <c r="R39" s="18"/>
    </row>
    <row r="40" spans="2:18" x14ac:dyDescent="0.2">
      <c r="R40" s="18"/>
    </row>
    <row r="41" spans="2:18" x14ac:dyDescent="0.2">
      <c r="G41" s="18"/>
      <c r="H41" s="18"/>
      <c r="R41" s="18"/>
    </row>
    <row r="42" spans="2:18" x14ac:dyDescent="0.2">
      <c r="G42" s="18"/>
      <c r="H42" s="18"/>
      <c r="K42" s="25"/>
      <c r="L42" s="25"/>
      <c r="R42" s="18"/>
    </row>
    <row r="43" spans="2:18" x14ac:dyDescent="0.2">
      <c r="G43" s="18"/>
      <c r="H43" s="18"/>
      <c r="R43" s="18"/>
    </row>
    <row r="44" spans="2:18" x14ac:dyDescent="0.2">
      <c r="G44" s="18"/>
      <c r="H44" s="18"/>
      <c r="R44" s="18"/>
    </row>
    <row r="45" spans="2:18" x14ac:dyDescent="0.2">
      <c r="G45" s="18"/>
      <c r="H45" s="18"/>
    </row>
    <row r="46" spans="2:18" x14ac:dyDescent="0.2">
      <c r="G46" s="18"/>
      <c r="H46" s="18"/>
      <c r="R46" s="18"/>
    </row>
    <row r="47" spans="2:18" x14ac:dyDescent="0.2">
      <c r="G47" s="18"/>
      <c r="H47" s="18"/>
      <c r="R47" s="18"/>
    </row>
    <row r="48" spans="2:18" x14ac:dyDescent="0.2">
      <c r="G48" s="18"/>
      <c r="H48" s="18"/>
      <c r="R48" s="18"/>
    </row>
    <row r="49" spans="7:18" x14ac:dyDescent="0.2">
      <c r="G49" s="18"/>
      <c r="H49" s="18"/>
      <c r="R49" s="18"/>
    </row>
    <row r="50" spans="7:18" x14ac:dyDescent="0.2">
      <c r="G50" s="18"/>
      <c r="H50" s="18"/>
      <c r="R50" s="18"/>
    </row>
    <row r="51" spans="7:18" x14ac:dyDescent="0.2">
      <c r="G51" s="18"/>
      <c r="H51" s="18"/>
      <c r="R51" s="18"/>
    </row>
    <row r="52" spans="7:18" x14ac:dyDescent="0.2">
      <c r="G52" s="18"/>
      <c r="H52" s="18"/>
      <c r="R52" s="18"/>
    </row>
    <row r="53" spans="7:18" x14ac:dyDescent="0.2">
      <c r="G53" s="18"/>
      <c r="H53" s="18"/>
      <c r="R53" s="18"/>
    </row>
    <row r="54" spans="7:18" x14ac:dyDescent="0.2">
      <c r="G54" s="18"/>
      <c r="H54" s="18"/>
      <c r="R54" s="18"/>
    </row>
    <row r="55" spans="7:18" x14ac:dyDescent="0.2">
      <c r="G55" s="18"/>
      <c r="H55" s="18"/>
      <c r="R55" s="18"/>
    </row>
    <row r="56" spans="7:18" x14ac:dyDescent="0.2">
      <c r="G56" s="18"/>
      <c r="H56" s="18"/>
      <c r="R56" s="18"/>
    </row>
    <row r="57" spans="7:18" x14ac:dyDescent="0.2">
      <c r="G57" s="18"/>
      <c r="H57" s="18"/>
      <c r="R57" s="18"/>
    </row>
    <row r="58" spans="7:18" x14ac:dyDescent="0.2">
      <c r="G58" s="18"/>
      <c r="H58" s="18"/>
      <c r="R58" s="18"/>
    </row>
    <row r="59" spans="7:18" x14ac:dyDescent="0.2">
      <c r="G59" s="18"/>
      <c r="H59" s="18"/>
      <c r="R59" s="18"/>
    </row>
    <row r="60" spans="7:18" x14ac:dyDescent="0.2">
      <c r="G60" s="18"/>
      <c r="H60" s="18"/>
      <c r="R60" s="18"/>
    </row>
    <row r="61" spans="7:18" x14ac:dyDescent="0.2">
      <c r="G61" s="18"/>
      <c r="H61" s="18"/>
      <c r="R61" s="18"/>
    </row>
    <row r="62" spans="7:18" x14ac:dyDescent="0.2">
      <c r="G62" s="18"/>
      <c r="H62" s="18"/>
      <c r="R62" s="18"/>
    </row>
    <row r="63" spans="7:18" x14ac:dyDescent="0.2">
      <c r="G63" s="18"/>
      <c r="H63" s="18"/>
      <c r="R63" s="18"/>
    </row>
    <row r="64" spans="7:18" x14ac:dyDescent="0.2">
      <c r="G64" s="18"/>
      <c r="H64" s="18"/>
      <c r="R64" s="18"/>
    </row>
    <row r="65" spans="7:19" x14ac:dyDescent="0.2">
      <c r="G65" s="18"/>
      <c r="H65" s="18"/>
      <c r="R65" s="18"/>
    </row>
    <row r="66" spans="7:19" x14ac:dyDescent="0.2">
      <c r="G66" s="18"/>
      <c r="H66" s="18"/>
      <c r="R66" s="18"/>
    </row>
    <row r="67" spans="7:19" x14ac:dyDescent="0.2">
      <c r="G67" s="18"/>
      <c r="H67" s="18"/>
      <c r="R67" s="18"/>
    </row>
    <row r="68" spans="7:19" x14ac:dyDescent="0.2">
      <c r="G68" s="18"/>
      <c r="H68" s="18"/>
      <c r="R68" s="18"/>
    </row>
    <row r="69" spans="7:19" x14ac:dyDescent="0.2">
      <c r="G69" s="18"/>
      <c r="H69" s="18"/>
      <c r="R69" s="18"/>
    </row>
    <row r="70" spans="7:19" x14ac:dyDescent="0.2">
      <c r="G70" s="18"/>
      <c r="H70" s="18"/>
      <c r="R70" s="18"/>
    </row>
    <row r="71" spans="7:19" x14ac:dyDescent="0.2">
      <c r="G71" s="18"/>
      <c r="H71" s="18"/>
      <c r="R71" s="18"/>
    </row>
    <row r="72" spans="7:19" x14ac:dyDescent="0.2">
      <c r="G72" s="18"/>
      <c r="H72" s="18"/>
      <c r="R72" s="18"/>
    </row>
    <row r="73" spans="7:19" x14ac:dyDescent="0.2">
      <c r="G73" s="18"/>
      <c r="H73" s="18"/>
      <c r="R73" s="18"/>
    </row>
    <row r="74" spans="7:19" x14ac:dyDescent="0.2">
      <c r="G74" s="18"/>
      <c r="H74" s="18"/>
      <c r="Q74" s="18"/>
      <c r="R74" s="18"/>
      <c r="S74" s="18"/>
    </row>
    <row r="75" spans="7:19" x14ac:dyDescent="0.2">
      <c r="G75" s="18"/>
      <c r="H75" s="18"/>
      <c r="Q75" s="18"/>
      <c r="R75" s="18"/>
    </row>
    <row r="76" spans="7:19" x14ac:dyDescent="0.2">
      <c r="G76" s="18"/>
      <c r="H76" s="18"/>
      <c r="Q76" s="18"/>
      <c r="R76" s="18"/>
    </row>
    <row r="77" spans="7:19" x14ac:dyDescent="0.2">
      <c r="G77" s="18"/>
      <c r="H77" s="18"/>
      <c r="Q77" s="18"/>
      <c r="R77" s="18"/>
    </row>
    <row r="78" spans="7:19" x14ac:dyDescent="0.2">
      <c r="G78" s="18"/>
      <c r="H78" s="18"/>
      <c r="Q78" s="18"/>
      <c r="R78" s="18"/>
    </row>
    <row r="79" spans="7:19" x14ac:dyDescent="0.2">
      <c r="G79" s="18"/>
      <c r="H79" s="18"/>
      <c r="Q79" s="18"/>
      <c r="R79" s="18"/>
    </row>
    <row r="80" spans="7:19" x14ac:dyDescent="0.2">
      <c r="G80" s="18"/>
      <c r="H80" s="18"/>
      <c r="Q80" s="18"/>
      <c r="R80" s="18"/>
    </row>
    <row r="81" spans="7:18" x14ac:dyDescent="0.2">
      <c r="G81" s="18"/>
      <c r="H81" s="18"/>
      <c r="Q81" s="18"/>
      <c r="R81" s="18"/>
    </row>
    <row r="82" spans="7:18" x14ac:dyDescent="0.2">
      <c r="G82" s="18"/>
      <c r="H82" s="18"/>
      <c r="Q82" s="18"/>
      <c r="R82" s="18"/>
    </row>
    <row r="83" spans="7:18" x14ac:dyDescent="0.2">
      <c r="G83" s="18"/>
      <c r="H83" s="18"/>
      <c r="Q83" s="18"/>
      <c r="R83" s="18"/>
    </row>
    <row r="84" spans="7:18" x14ac:dyDescent="0.2">
      <c r="G84" s="18"/>
      <c r="H84" s="18"/>
      <c r="Q84" s="18"/>
      <c r="R84" s="18"/>
    </row>
    <row r="85" spans="7:18" x14ac:dyDescent="0.2">
      <c r="G85" s="18"/>
      <c r="H85" s="18"/>
    </row>
    <row r="86" spans="7:18" x14ac:dyDescent="0.2">
      <c r="G86" s="18"/>
      <c r="H86" s="18"/>
    </row>
    <row r="87" spans="7:18" x14ac:dyDescent="0.2">
      <c r="G87" s="18"/>
      <c r="H87" s="18"/>
    </row>
    <row r="88" spans="7:18" x14ac:dyDescent="0.2">
      <c r="G88" s="18"/>
      <c r="H88" s="18"/>
    </row>
    <row r="89" spans="7:18" x14ac:dyDescent="0.2">
      <c r="G89" s="18"/>
      <c r="H89" s="18"/>
    </row>
    <row r="90" spans="7:18" x14ac:dyDescent="0.2">
      <c r="G90" s="18"/>
      <c r="H90" s="18"/>
    </row>
    <row r="91" spans="7:18" x14ac:dyDescent="0.2">
      <c r="G91" s="18"/>
      <c r="H91" s="18"/>
    </row>
    <row r="92" spans="7:18" x14ac:dyDescent="0.2">
      <c r="G92" s="18"/>
      <c r="H92" s="18"/>
    </row>
    <row r="93" spans="7:18" x14ac:dyDescent="0.2">
      <c r="G93" s="18"/>
      <c r="H93" s="18"/>
    </row>
    <row r="94" spans="7:18" x14ac:dyDescent="0.2">
      <c r="G94" s="18"/>
      <c r="H94" s="18"/>
    </row>
    <row r="95" spans="7:18" x14ac:dyDescent="0.2">
      <c r="G95" s="18"/>
      <c r="H95" s="18"/>
    </row>
    <row r="96" spans="7:18" x14ac:dyDescent="0.2">
      <c r="G96" s="18"/>
      <c r="H96" s="18"/>
    </row>
    <row r="97" spans="7:8" x14ac:dyDescent="0.2">
      <c r="G97" s="18"/>
      <c r="H97" s="18"/>
    </row>
    <row r="98" spans="7:8" x14ac:dyDescent="0.2">
      <c r="G98" s="18"/>
      <c r="H98" s="18"/>
    </row>
  </sheetData>
  <sheetProtection selectLockedCells="1" selectUnlockedCells="1"/>
  <sortState ref="M19:O31">
    <sortCondition descending="1" ref="O19:O31"/>
  </sortState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V32"/>
  <sheetViews>
    <sheetView showGridLines="0" topLeftCell="I1" zoomScale="95" zoomScaleNormal="95" workbookViewId="0">
      <selection activeCell="U7" sqref="U7"/>
    </sheetView>
  </sheetViews>
  <sheetFormatPr baseColWidth="10" defaultColWidth="9.140625" defaultRowHeight="12.75" x14ac:dyDescent="0.2"/>
  <cols>
    <col min="1" max="1" width="2.28515625" customWidth="1"/>
    <col min="2" max="2" width="17.5703125" customWidth="1"/>
    <col min="3" max="3" width="11.7109375" customWidth="1"/>
    <col min="4" max="22" width="10.7109375" customWidth="1"/>
  </cols>
  <sheetData>
    <row r="1" spans="2:22" ht="23.25" customHeight="1" x14ac:dyDescent="0.2">
      <c r="B1" s="2" t="s">
        <v>35</v>
      </c>
      <c r="C1" s="1"/>
      <c r="D1" s="1"/>
      <c r="E1" s="1"/>
      <c r="F1" s="1"/>
      <c r="G1" s="1"/>
      <c r="H1" s="1"/>
      <c r="I1" s="1"/>
      <c r="J1" s="1"/>
    </row>
    <row r="2" spans="2:22" ht="21.95" customHeight="1" x14ac:dyDescent="0.2">
      <c r="B2" s="4" t="s">
        <v>25</v>
      </c>
      <c r="C2" s="4" t="s">
        <v>0</v>
      </c>
      <c r="D2" s="5">
        <v>2000</v>
      </c>
      <c r="E2" s="5">
        <v>2001</v>
      </c>
      <c r="F2" s="5">
        <v>2002</v>
      </c>
      <c r="G2" s="5">
        <v>2003</v>
      </c>
      <c r="H2" s="5">
        <v>2004</v>
      </c>
      <c r="I2" s="5">
        <v>2005</v>
      </c>
      <c r="J2" s="5">
        <v>2006</v>
      </c>
      <c r="K2" s="5">
        <v>2007</v>
      </c>
      <c r="L2" s="5">
        <v>2008</v>
      </c>
      <c r="M2" s="5">
        <v>2009</v>
      </c>
      <c r="N2" s="35" t="s">
        <v>31</v>
      </c>
      <c r="O2" s="35">
        <v>2011</v>
      </c>
      <c r="P2" s="35" t="s">
        <v>43</v>
      </c>
      <c r="Q2" s="35">
        <v>2013</v>
      </c>
      <c r="R2" s="35">
        <v>2014</v>
      </c>
      <c r="S2" s="35">
        <v>2015</v>
      </c>
      <c r="T2" s="35">
        <v>2016</v>
      </c>
      <c r="U2" s="35">
        <v>2017</v>
      </c>
      <c r="V2" s="35">
        <v>2018</v>
      </c>
    </row>
    <row r="3" spans="2:22" ht="21.95" customHeight="1" x14ac:dyDescent="0.2">
      <c r="B3" s="39" t="s">
        <v>53</v>
      </c>
      <c r="C3" s="6" t="s">
        <v>26</v>
      </c>
      <c r="D3" s="8">
        <v>12599</v>
      </c>
      <c r="E3" s="8">
        <v>12418</v>
      </c>
      <c r="F3" s="8">
        <v>12316</v>
      </c>
      <c r="G3" s="8">
        <v>12122</v>
      </c>
      <c r="H3" s="8">
        <v>11943</v>
      </c>
      <c r="I3" s="8">
        <v>11746</v>
      </c>
      <c r="J3" s="8">
        <v>11579</v>
      </c>
      <c r="K3" s="8">
        <v>11403</v>
      </c>
      <c r="L3" s="8">
        <v>11202</v>
      </c>
      <c r="M3" s="8">
        <v>11015</v>
      </c>
      <c r="N3" s="8">
        <v>10954</v>
      </c>
      <c r="O3" s="8">
        <v>10971</v>
      </c>
      <c r="P3" s="8">
        <v>11226</v>
      </c>
      <c r="Q3" s="8">
        <v>12014</v>
      </c>
      <c r="R3" s="8">
        <v>12007</v>
      </c>
      <c r="S3" s="8">
        <v>12115</v>
      </c>
      <c r="T3" s="8">
        <v>12618</v>
      </c>
      <c r="U3" s="8">
        <v>12564</v>
      </c>
      <c r="V3" s="8">
        <v>12513</v>
      </c>
    </row>
    <row r="4" spans="2:22" ht="21.95" customHeight="1" x14ac:dyDescent="0.2">
      <c r="B4" s="40" t="s">
        <v>27</v>
      </c>
      <c r="C4" s="36" t="s">
        <v>42</v>
      </c>
      <c r="D4" s="37">
        <v>143805</v>
      </c>
      <c r="E4" s="37">
        <v>142132</v>
      </c>
      <c r="F4" s="37">
        <v>126009</v>
      </c>
      <c r="G4" s="37">
        <v>88975</v>
      </c>
      <c r="H4" s="37">
        <v>187402</v>
      </c>
      <c r="I4" s="37">
        <v>129316</v>
      </c>
      <c r="J4" s="37">
        <v>174554</v>
      </c>
      <c r="K4" s="37">
        <v>140441</v>
      </c>
      <c r="L4" s="37">
        <v>172199</v>
      </c>
      <c r="M4" s="37">
        <v>200040</v>
      </c>
      <c r="N4" s="37">
        <v>176764</v>
      </c>
      <c r="O4" s="37">
        <v>230447</v>
      </c>
      <c r="P4" s="37">
        <v>116287</v>
      </c>
      <c r="Q4" s="37">
        <v>202483</v>
      </c>
      <c r="R4" s="37">
        <v>210009</v>
      </c>
      <c r="S4" s="37">
        <v>141186</v>
      </c>
      <c r="T4" s="37">
        <v>137805</v>
      </c>
      <c r="U4" s="37">
        <v>202277</v>
      </c>
      <c r="V4" s="37">
        <v>162502</v>
      </c>
    </row>
    <row r="5" spans="2:22" x14ac:dyDescent="0.2">
      <c r="B5" s="41"/>
    </row>
    <row r="6" spans="2:22" ht="18" customHeight="1" x14ac:dyDescent="0.2">
      <c r="D6" s="24"/>
      <c r="E6" s="24"/>
      <c r="F6" s="24"/>
      <c r="G6" s="24"/>
      <c r="H6" s="24"/>
      <c r="I6" s="24"/>
    </row>
    <row r="7" spans="2:22" ht="18.75" customHeight="1" x14ac:dyDescent="0.2">
      <c r="D7" s="24"/>
      <c r="E7" s="24"/>
      <c r="F7" s="24"/>
      <c r="G7" s="24"/>
      <c r="H7" s="24"/>
      <c r="I7" s="24"/>
      <c r="J7" s="24"/>
      <c r="U7" s="13"/>
    </row>
    <row r="8" spans="2:22" x14ac:dyDescent="0.2">
      <c r="D8" s="24"/>
      <c r="E8" s="24"/>
      <c r="F8" s="24"/>
      <c r="G8" s="24"/>
      <c r="H8" s="24"/>
      <c r="I8" s="24"/>
    </row>
    <row r="9" spans="2:22" x14ac:dyDescent="0.2">
      <c r="D9" s="24"/>
      <c r="E9" s="24"/>
      <c r="F9" s="24"/>
      <c r="G9" s="24"/>
      <c r="H9" s="24"/>
      <c r="I9" s="24"/>
      <c r="J9" s="24"/>
    </row>
    <row r="10" spans="2:22" x14ac:dyDescent="0.2">
      <c r="D10" s="24"/>
      <c r="E10" s="24"/>
      <c r="F10" s="24"/>
      <c r="G10" s="24"/>
      <c r="H10" s="24"/>
      <c r="I10" s="24"/>
    </row>
    <row r="31" spans="6:7" x14ac:dyDescent="0.2">
      <c r="F31" s="24"/>
      <c r="G31" s="24"/>
    </row>
    <row r="32" spans="6:7" x14ac:dyDescent="0.2">
      <c r="F32" s="24"/>
      <c r="G32" s="24"/>
    </row>
  </sheetData>
  <sheetProtection selectLockedCells="1" selectUnlockedCells="1"/>
  <pageMargins left="0.74791666666666667" right="0.74791666666666667" top="0.98402777777777772" bottom="0.98402777777777772" header="0.51180555555555551" footer="0.51180555555555551"/>
  <pageSetup paperSize="9" firstPageNumber="0" orientation="landscape" horizontalDpi="300" verticalDpi="300" r:id="rId1"/>
  <headerFooter alignWithMargins="0"/>
  <ignoredErrors>
    <ignoredError sqref="N2 P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8"/>
  <sheetViews>
    <sheetView showGridLines="0" zoomScale="95" zoomScaleNormal="95" workbookViewId="0">
      <selection activeCell="B15" sqref="B15"/>
    </sheetView>
  </sheetViews>
  <sheetFormatPr baseColWidth="10" defaultColWidth="9.140625" defaultRowHeight="12.75" x14ac:dyDescent="0.2"/>
  <cols>
    <col min="1" max="1" width="2.28515625" style="1" customWidth="1"/>
    <col min="2" max="2" width="31.85546875" style="1" customWidth="1"/>
    <col min="3" max="3" width="11.42578125" style="1" customWidth="1"/>
    <col min="4" max="22" width="10.7109375" style="1" customWidth="1"/>
    <col min="23" max="16384" width="9.140625" style="1"/>
  </cols>
  <sheetData>
    <row r="1" spans="2:22" ht="20.25" customHeight="1" x14ac:dyDescent="0.2">
      <c r="B1" s="42" t="s">
        <v>36</v>
      </c>
    </row>
    <row r="2" spans="2:22" ht="23.25" customHeight="1" x14ac:dyDescent="0.2">
      <c r="B2" s="26" t="s">
        <v>25</v>
      </c>
      <c r="C2" s="26" t="s">
        <v>0</v>
      </c>
      <c r="D2" s="4">
        <v>2000</v>
      </c>
      <c r="E2" s="4">
        <v>2001</v>
      </c>
      <c r="F2" s="4">
        <v>2002</v>
      </c>
      <c r="G2" s="4">
        <v>2003</v>
      </c>
      <c r="H2" s="4">
        <v>2004</v>
      </c>
      <c r="I2" s="30">
        <v>2005</v>
      </c>
      <c r="J2" s="30">
        <v>2006</v>
      </c>
      <c r="K2" s="30">
        <v>2007</v>
      </c>
      <c r="L2" s="30">
        <v>2008</v>
      </c>
      <c r="M2" s="30">
        <v>2009</v>
      </c>
      <c r="N2" s="30">
        <v>2010</v>
      </c>
      <c r="O2" s="30">
        <v>2011</v>
      </c>
      <c r="P2" s="30">
        <v>2012</v>
      </c>
      <c r="Q2" s="30">
        <v>2013</v>
      </c>
      <c r="R2" s="30">
        <v>2014</v>
      </c>
      <c r="S2" s="30">
        <v>2015</v>
      </c>
      <c r="T2" s="30">
        <v>2016</v>
      </c>
      <c r="U2" s="30">
        <v>2017</v>
      </c>
      <c r="V2" s="30">
        <v>2018</v>
      </c>
    </row>
    <row r="3" spans="2:22" ht="18" customHeight="1" x14ac:dyDescent="0.2">
      <c r="B3" s="43" t="s">
        <v>28</v>
      </c>
      <c r="C3" s="27" t="s">
        <v>42</v>
      </c>
      <c r="D3" s="8">
        <v>143805</v>
      </c>
      <c r="E3" s="8">
        <v>142132</v>
      </c>
      <c r="F3" s="8">
        <v>126009</v>
      </c>
      <c r="G3" s="8">
        <v>88975</v>
      </c>
      <c r="H3" s="8">
        <v>187402</v>
      </c>
      <c r="I3" s="8">
        <v>129316</v>
      </c>
      <c r="J3" s="8">
        <v>174554</v>
      </c>
      <c r="K3" s="8">
        <v>140441</v>
      </c>
      <c r="L3" s="8">
        <v>172199</v>
      </c>
      <c r="M3" s="8">
        <v>200040</v>
      </c>
      <c r="N3" s="8">
        <v>176764</v>
      </c>
      <c r="O3" s="8">
        <v>230447</v>
      </c>
      <c r="P3" s="8">
        <v>116287</v>
      </c>
      <c r="Q3" s="8">
        <v>202483</v>
      </c>
      <c r="R3" s="8">
        <v>210009</v>
      </c>
      <c r="S3" s="8">
        <v>141186</v>
      </c>
      <c r="T3" s="8">
        <v>137805</v>
      </c>
      <c r="U3" s="8">
        <v>202277</v>
      </c>
      <c r="V3" s="8">
        <v>162502</v>
      </c>
    </row>
    <row r="4" spans="2:22" ht="18" customHeight="1" x14ac:dyDescent="0.2">
      <c r="B4" s="44" t="s">
        <v>29</v>
      </c>
      <c r="C4" s="28" t="s">
        <v>42</v>
      </c>
      <c r="D4" s="23">
        <v>16102.187</v>
      </c>
      <c r="E4" s="23">
        <v>20657.094000000001</v>
      </c>
      <c r="F4" s="23">
        <v>18827.112000000001</v>
      </c>
      <c r="G4" s="23">
        <v>22407.536</v>
      </c>
      <c r="H4" s="23">
        <v>23269.962</v>
      </c>
      <c r="I4" s="23">
        <v>21583.67</v>
      </c>
      <c r="J4" s="23">
        <v>21330.531999999999</v>
      </c>
      <c r="K4" s="23">
        <v>20509.03</v>
      </c>
      <c r="L4" s="23">
        <v>22304.606</v>
      </c>
      <c r="M4" s="23">
        <v>19107.005000000001</v>
      </c>
      <c r="N4" s="23">
        <v>16310.821</v>
      </c>
      <c r="O4" s="23">
        <v>16550.107</v>
      </c>
      <c r="P4" s="23">
        <v>12118.629000000001</v>
      </c>
      <c r="Q4" s="23">
        <v>15605.221</v>
      </c>
      <c r="R4" s="23">
        <v>11695.989</v>
      </c>
      <c r="S4" s="23">
        <v>11448.028</v>
      </c>
      <c r="T4" s="23">
        <v>17761.61</v>
      </c>
      <c r="U4" s="23">
        <v>16954.489000000001</v>
      </c>
      <c r="V4" s="23">
        <v>18923.167000000001</v>
      </c>
    </row>
    <row r="5" spans="2:22" ht="18" customHeight="1" x14ac:dyDescent="0.2">
      <c r="B5" s="64" t="s">
        <v>30</v>
      </c>
      <c r="C5" s="29" t="s">
        <v>42</v>
      </c>
      <c r="D5" s="31">
        <v>22588.552</v>
      </c>
      <c r="E5" s="31">
        <v>28491.061000000002</v>
      </c>
      <c r="F5" s="31">
        <v>37414.968999999997</v>
      </c>
      <c r="G5" s="31">
        <v>23626.379000000001</v>
      </c>
      <c r="H5" s="31">
        <v>33558.434999999998</v>
      </c>
      <c r="I5" s="31">
        <v>46125.057999999997</v>
      </c>
      <c r="J5" s="31">
        <v>47243.148999999998</v>
      </c>
      <c r="K5" s="31">
        <v>54755.175000000003</v>
      </c>
      <c r="L5" s="31">
        <v>69963.706000000006</v>
      </c>
      <c r="M5" s="31">
        <v>77988.221999999994</v>
      </c>
      <c r="N5" s="31">
        <v>101330.958</v>
      </c>
      <c r="O5" s="31">
        <v>101082.215</v>
      </c>
      <c r="P5" s="31">
        <v>93053.255000000005</v>
      </c>
      <c r="Q5" s="31">
        <v>80951.313999999998</v>
      </c>
      <c r="R5" s="31">
        <v>138512.48699999999</v>
      </c>
      <c r="S5" s="31">
        <v>117815.363</v>
      </c>
      <c r="T5" s="31">
        <v>69209.256999999998</v>
      </c>
      <c r="U5" s="31">
        <v>106530.007</v>
      </c>
      <c r="V5" s="31">
        <v>95698.967999999993</v>
      </c>
    </row>
    <row r="6" spans="2:22" ht="13.5" customHeight="1" x14ac:dyDescent="0.2">
      <c r="B6" s="32"/>
      <c r="C6" s="3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8" spans="2:22" x14ac:dyDescent="0.2">
      <c r="C8" s="16"/>
    </row>
    <row r="9" spans="2:22" x14ac:dyDescent="0.2">
      <c r="C9" s="16"/>
    </row>
    <row r="10" spans="2:22" x14ac:dyDescent="0.2">
      <c r="C10" s="16"/>
    </row>
    <row r="11" spans="2:22" x14ac:dyDescent="0.2">
      <c r="C11" s="16"/>
    </row>
    <row r="12" spans="2:22" x14ac:dyDescent="0.2">
      <c r="C12" s="16"/>
    </row>
    <row r="13" spans="2:22" x14ac:dyDescent="0.2">
      <c r="C13" s="16"/>
    </row>
    <row r="14" spans="2:22" x14ac:dyDescent="0.2">
      <c r="C14" s="16"/>
    </row>
    <row r="15" spans="2:22" x14ac:dyDescent="0.2">
      <c r="C15" s="16"/>
    </row>
    <row r="16" spans="2:22" x14ac:dyDescent="0.2">
      <c r="C16" s="16"/>
    </row>
    <row r="17" spans="3:3" x14ac:dyDescent="0.2">
      <c r="C17" s="16"/>
    </row>
    <row r="18" spans="3:3" x14ac:dyDescent="0.2">
      <c r="C18" s="16"/>
    </row>
  </sheetData>
  <sheetProtection selectLockedCells="1" selectUnlockedCells="1"/>
  <sortState ref="B42:E69">
    <sortCondition ref="C42:C69"/>
  </sortState>
  <pageMargins left="0.35433070866141736" right="0.35433070866141736" top="0.39370078740157483" bottom="0.39370078740157483" header="0" footer="0"/>
  <pageSetup paperSize="9" firstPageNumber="0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V18"/>
  <sheetViews>
    <sheetView showGridLines="0" tabSelected="1" zoomScale="95" zoomScaleNormal="95" workbookViewId="0">
      <selection activeCell="E17" sqref="E17"/>
    </sheetView>
  </sheetViews>
  <sheetFormatPr baseColWidth="10" defaultColWidth="9.140625" defaultRowHeight="12.75" x14ac:dyDescent="0.2"/>
  <cols>
    <col min="1" max="1" width="2.28515625" style="1" customWidth="1"/>
    <col min="2" max="2" width="31.85546875" style="1" customWidth="1"/>
    <col min="3" max="3" width="11.42578125" style="1" customWidth="1"/>
    <col min="4" max="22" width="10.7109375" style="1" customWidth="1"/>
    <col min="23" max="16384" width="9.140625" style="1"/>
  </cols>
  <sheetData>
    <row r="1" spans="2:22" ht="20.25" customHeight="1" x14ac:dyDescent="0.2">
      <c r="B1" s="2" t="s">
        <v>62</v>
      </c>
      <c r="C1" s="25"/>
      <c r="D1" s="25"/>
      <c r="E1" s="25"/>
      <c r="F1" s="25"/>
      <c r="G1" s="25"/>
      <c r="H1" s="25"/>
      <c r="I1" s="25"/>
      <c r="J1" s="25"/>
      <c r="K1"/>
      <c r="L1"/>
      <c r="M1"/>
      <c r="N1"/>
      <c r="O1"/>
      <c r="P1"/>
      <c r="Q1"/>
      <c r="R1"/>
      <c r="S1"/>
      <c r="T1"/>
      <c r="U1"/>
      <c r="V1"/>
    </row>
    <row r="2" spans="2:22" ht="23.25" customHeight="1" x14ac:dyDescent="0.2">
      <c r="B2" s="72" t="s">
        <v>25</v>
      </c>
      <c r="C2" s="72" t="s">
        <v>0</v>
      </c>
      <c r="D2" s="4">
        <v>2000</v>
      </c>
      <c r="E2" s="4">
        <v>2001</v>
      </c>
      <c r="F2" s="4">
        <v>2002</v>
      </c>
      <c r="G2" s="4">
        <v>2003</v>
      </c>
      <c r="H2" s="4">
        <v>2004</v>
      </c>
      <c r="I2" s="30">
        <v>2005</v>
      </c>
      <c r="J2" s="30">
        <v>2006</v>
      </c>
      <c r="K2" s="30">
        <v>2007</v>
      </c>
      <c r="L2" s="30">
        <v>2008</v>
      </c>
      <c r="M2" s="30">
        <v>2009</v>
      </c>
      <c r="N2" s="30">
        <v>2010</v>
      </c>
      <c r="O2" s="30">
        <v>2011</v>
      </c>
      <c r="P2" s="30">
        <v>2012</v>
      </c>
      <c r="Q2" s="30">
        <v>2013</v>
      </c>
      <c r="R2" s="30">
        <v>2014</v>
      </c>
      <c r="S2" s="30">
        <v>2015</v>
      </c>
      <c r="T2" s="30">
        <v>2016</v>
      </c>
      <c r="U2" s="30">
        <v>2017</v>
      </c>
      <c r="V2" s="30">
        <v>2018</v>
      </c>
    </row>
    <row r="3" spans="2:22" ht="18" customHeight="1" x14ac:dyDescent="0.2">
      <c r="B3" s="43" t="s">
        <v>28</v>
      </c>
      <c r="C3" s="27" t="s">
        <v>42</v>
      </c>
      <c r="D3" s="7">
        <v>143805</v>
      </c>
      <c r="E3" s="7">
        <v>142132</v>
      </c>
      <c r="F3" s="7">
        <v>126009</v>
      </c>
      <c r="G3" s="7">
        <v>88975</v>
      </c>
      <c r="H3" s="7">
        <v>187402</v>
      </c>
      <c r="I3" s="7">
        <v>129316</v>
      </c>
      <c r="J3" s="7">
        <v>174554</v>
      </c>
      <c r="K3" s="7">
        <v>140441</v>
      </c>
      <c r="L3" s="7">
        <v>172199</v>
      </c>
      <c r="M3" s="7">
        <v>200040</v>
      </c>
      <c r="N3" s="7">
        <v>176764</v>
      </c>
      <c r="O3" s="7">
        <v>230447</v>
      </c>
      <c r="P3" s="7">
        <v>116287</v>
      </c>
      <c r="Q3" s="7">
        <v>202483</v>
      </c>
      <c r="R3" s="7">
        <v>210009</v>
      </c>
      <c r="S3" s="7">
        <v>141186</v>
      </c>
      <c r="T3" s="7">
        <v>137805</v>
      </c>
      <c r="U3" s="7">
        <v>202277</v>
      </c>
      <c r="V3" s="7">
        <v>162502</v>
      </c>
    </row>
    <row r="4" spans="2:22" ht="18" customHeight="1" x14ac:dyDescent="0.2">
      <c r="B4" s="44" t="s">
        <v>63</v>
      </c>
      <c r="C4" s="28" t="s">
        <v>42</v>
      </c>
      <c r="D4" s="23">
        <v>21912</v>
      </c>
      <c r="E4" s="23">
        <v>21317</v>
      </c>
      <c r="F4" s="23">
        <v>29348</v>
      </c>
      <c r="G4" s="23">
        <v>26291</v>
      </c>
      <c r="H4" s="23">
        <v>15390.106</v>
      </c>
      <c r="I4" s="23">
        <v>30351.3</v>
      </c>
      <c r="J4" s="23">
        <v>33216.14</v>
      </c>
      <c r="K4" s="23">
        <v>52793.75</v>
      </c>
      <c r="L4" s="73">
        <v>56142.239999999998</v>
      </c>
      <c r="M4" s="73">
        <v>76613.460000000006</v>
      </c>
      <c r="N4" s="73">
        <v>62184.741000000002</v>
      </c>
      <c r="O4" s="73">
        <v>79043.808000000005</v>
      </c>
      <c r="P4" s="73">
        <v>88521.600000000006</v>
      </c>
      <c r="Q4" s="73">
        <v>118985</v>
      </c>
      <c r="R4" s="73">
        <v>119541</v>
      </c>
      <c r="S4" s="73">
        <v>73373</v>
      </c>
      <c r="T4" s="73">
        <v>80605</v>
      </c>
      <c r="U4" s="73">
        <v>124338</v>
      </c>
      <c r="V4" s="73"/>
    </row>
    <row r="5" spans="2:22" ht="18" customHeight="1" x14ac:dyDescent="0.2">
      <c r="B5" s="64"/>
      <c r="C5" s="29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  <c r="O5" s="31"/>
      <c r="P5" s="31"/>
      <c r="Q5" s="31"/>
      <c r="R5" s="31"/>
      <c r="S5" s="31"/>
      <c r="T5" s="31"/>
      <c r="U5" s="31"/>
      <c r="V5" s="31"/>
    </row>
    <row r="6" spans="2:22" ht="13.5" customHeight="1" x14ac:dyDescent="0.2">
      <c r="B6" s="32"/>
      <c r="C6" s="33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8" spans="2:22" x14ac:dyDescent="0.2">
      <c r="C8" s="16"/>
    </row>
    <row r="9" spans="2:22" x14ac:dyDescent="0.2">
      <c r="C9" s="16"/>
    </row>
    <row r="10" spans="2:22" x14ac:dyDescent="0.2">
      <c r="C10" s="16"/>
    </row>
    <row r="11" spans="2:22" x14ac:dyDescent="0.2">
      <c r="C11" s="16"/>
    </row>
    <row r="12" spans="2:22" x14ac:dyDescent="0.2">
      <c r="C12" s="16"/>
    </row>
    <row r="13" spans="2:22" x14ac:dyDescent="0.2">
      <c r="C13" s="16"/>
    </row>
    <row r="14" spans="2:22" x14ac:dyDescent="0.2">
      <c r="C14" s="16"/>
    </row>
    <row r="15" spans="2:22" x14ac:dyDescent="0.2">
      <c r="C15" s="16"/>
    </row>
    <row r="16" spans="2:22" x14ac:dyDescent="0.2">
      <c r="C16" s="16"/>
    </row>
    <row r="17" spans="3:3" x14ac:dyDescent="0.2">
      <c r="C17" s="16"/>
    </row>
    <row r="18" spans="3:3" x14ac:dyDescent="0.2">
      <c r="C18" s="16"/>
    </row>
  </sheetData>
  <sheetProtection selectLockedCells="1" selectUnlockedCells="1"/>
  <pageMargins left="0.35433070866141736" right="0.35433070866141736" top="0.39370078740157483" bottom="0.39370078740157483" header="0" footer="0"/>
  <pageSetup paperSize="9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3</vt:i4>
      </vt:variant>
    </vt:vector>
  </HeadingPairs>
  <TitlesOfParts>
    <vt:vector size="9" baseType="lpstr">
      <vt:lpstr>1</vt:lpstr>
      <vt:lpstr>2</vt:lpstr>
      <vt:lpstr>3</vt:lpstr>
      <vt:lpstr>4</vt:lpstr>
      <vt:lpstr>5</vt:lpstr>
      <vt:lpstr>6</vt:lpstr>
      <vt:lpstr>'1'!Zone_d_impression</vt:lpstr>
      <vt:lpstr>'5'!Zone_d_impression</vt:lpstr>
      <vt:lpstr>'6'!Zone_d_impression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Dias</dc:creator>
  <cp:lastModifiedBy>Invité</cp:lastModifiedBy>
  <cp:lastPrinted>2019-06-04T16:02:39Z</cp:lastPrinted>
  <dcterms:created xsi:type="dcterms:W3CDTF">2011-10-20T09:06:41Z</dcterms:created>
  <dcterms:modified xsi:type="dcterms:W3CDTF">2019-12-06T14:06:32Z</dcterms:modified>
</cp:coreProperties>
</file>