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G_Backup\Susana\Aulas\2021-2022_IOA\"/>
    </mc:Choice>
  </mc:AlternateContent>
  <bookViews>
    <workbookView xWindow="0" yWindow="0" windowWidth="20496" windowHeight="7020"/>
  </bookViews>
  <sheets>
    <sheet name="Exercise_I.1" sheetId="2" r:id="rId1"/>
  </sheets>
  <definedNames>
    <definedName name="solver_adj" localSheetId="0" hidden="1">Exercise_I.1!#REF!</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2147483647</definedName>
    <definedName name="solver_lhs1" localSheetId="0" hidden="1">Exercise_I.1!#REF!</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1</definedName>
    <definedName name="solver_nwt" localSheetId="0" hidden="1">1</definedName>
    <definedName name="solver_opt" localSheetId="0" hidden="1">Exercise_I.1!$BL$6</definedName>
    <definedName name="solver_pre" localSheetId="0" hidden="1">0.000001</definedName>
    <definedName name="solver_rbv" localSheetId="0" hidden="1">1</definedName>
    <definedName name="solver_rel1" localSheetId="0" hidden="1">1</definedName>
    <definedName name="solver_rhs1" localSheetId="0" hidden="1">Exercise_I.1!$BN$9:$BN$12</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al" localSheetId="0" hidden="1">0</definedName>
    <definedName name="solver_ver" localSheetId="0"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 i="2" l="1"/>
  <c r="AO17" i="2"/>
  <c r="AO24" i="2"/>
  <c r="AO31" i="2"/>
  <c r="AO39" i="2"/>
  <c r="AO47" i="2"/>
  <c r="AO54" i="2"/>
  <c r="U11" i="2" l="1"/>
  <c r="AL45" i="2" l="1"/>
  <c r="AL48" i="2" s="1"/>
  <c r="AK45" i="2"/>
  <c r="AK48" i="2" s="1"/>
  <c r="AJ45" i="2"/>
  <c r="AJ48" i="2" s="1"/>
  <c r="AI45" i="2"/>
  <c r="AH45" i="2"/>
  <c r="AH48" i="2" s="1"/>
  <c r="AG45" i="2"/>
  <c r="AG48" i="2" s="1"/>
  <c r="AF45" i="2"/>
  <c r="AF48" i="2" s="1"/>
  <c r="AM39" i="2"/>
  <c r="AM38" i="2"/>
  <c r="AM26" i="2"/>
  <c r="AL25" i="2"/>
  <c r="AK25" i="2"/>
  <c r="AJ25" i="2"/>
  <c r="AI25" i="2"/>
  <c r="AH25" i="2"/>
  <c r="AG25" i="2"/>
  <c r="AF25" i="2"/>
  <c r="AM18" i="2"/>
  <c r="AL12" i="2"/>
  <c r="AG12" i="2"/>
  <c r="AF12" i="2"/>
  <c r="AH19" i="2" s="1"/>
  <c r="AL11" i="2"/>
  <c r="AG11" i="2"/>
  <c r="AF11" i="2"/>
  <c r="AL10" i="2"/>
  <c r="AG10" i="2"/>
  <c r="AF10" i="2"/>
  <c r="AI17" i="2" s="1"/>
  <c r="AL9" i="2"/>
  <c r="AG9" i="2"/>
  <c r="AF9" i="2"/>
  <c r="AI16" i="2" s="1"/>
  <c r="AG8" i="2"/>
  <c r="AF8" i="2"/>
  <c r="AL15" i="2" s="1"/>
  <c r="AG7" i="2"/>
  <c r="AF7" i="2"/>
  <c r="AL17" i="2" l="1"/>
  <c r="AL19" i="2"/>
  <c r="AH44" i="2"/>
  <c r="AL16" i="2"/>
  <c r="AM16" i="2" s="1"/>
  <c r="AG44" i="2"/>
  <c r="AL44" i="2"/>
  <c r="AG15" i="2"/>
  <c r="AG22" i="2" s="1"/>
  <c r="AG17" i="2"/>
  <c r="AG24" i="2" s="1"/>
  <c r="AG31" i="2" s="1"/>
  <c r="AG33" i="2" s="1"/>
  <c r="AG19" i="2"/>
  <c r="AM19" i="2" s="1"/>
  <c r="AM25" i="2"/>
  <c r="AK44" i="2"/>
  <c r="AF16" i="2"/>
  <c r="AG16" i="2"/>
  <c r="AG23" i="2" s="1"/>
  <c r="AJ16" i="2"/>
  <c r="AJ44" i="2"/>
  <c r="AH16" i="2"/>
  <c r="AL22" i="2"/>
  <c r="AI24" i="2"/>
  <c r="AI31" i="2" s="1"/>
  <c r="AI33" i="2" s="1"/>
  <c r="AK15" i="2"/>
  <c r="AF44" i="2"/>
  <c r="AI19" i="2"/>
  <c r="AM45" i="2"/>
  <c r="AM48" i="2"/>
  <c r="AI32" i="2"/>
  <c r="AI15" i="2"/>
  <c r="AF17" i="2"/>
  <c r="AJ17" i="2"/>
  <c r="AI46" i="2"/>
  <c r="AI53" i="2" s="1"/>
  <c r="AI52" i="2" s="1"/>
  <c r="AI47" i="2"/>
  <c r="AI48" i="2"/>
  <c r="AF15" i="2"/>
  <c r="AF22" i="2" s="1"/>
  <c r="AJ15" i="2"/>
  <c r="AK16" i="2"/>
  <c r="AK17" i="2"/>
  <c r="AF19" i="2"/>
  <c r="AJ19" i="2"/>
  <c r="AI44" i="2"/>
  <c r="AF46" i="2"/>
  <c r="AF53" i="2" s="1"/>
  <c r="AF52" i="2" s="1"/>
  <c r="AJ46" i="2"/>
  <c r="AJ53" i="2" s="1"/>
  <c r="AJ52" i="2" s="1"/>
  <c r="AF47" i="2"/>
  <c r="AJ47" i="2"/>
  <c r="AH17" i="2"/>
  <c r="AK19" i="2"/>
  <c r="AG46" i="2"/>
  <c r="AG53" i="2" s="1"/>
  <c r="AK46" i="2"/>
  <c r="AK53" i="2" s="1"/>
  <c r="AK52" i="2" s="1"/>
  <c r="AG47" i="2"/>
  <c r="AK47" i="2"/>
  <c r="AH15" i="2"/>
  <c r="AH22" i="2" s="1"/>
  <c r="AH46" i="2"/>
  <c r="AH53" i="2" s="1"/>
  <c r="AH51" i="2" s="1"/>
  <c r="AL46" i="2"/>
  <c r="AH47" i="2"/>
  <c r="AL47" i="2"/>
  <c r="AI22" i="2" l="1"/>
  <c r="AG51" i="2"/>
  <c r="AK23" i="2"/>
  <c r="AH23" i="2"/>
  <c r="AJ23" i="2"/>
  <c r="AL23" i="2"/>
  <c r="AF23" i="2"/>
  <c r="AG32" i="2"/>
  <c r="AJ24" i="2"/>
  <c r="AJ31" i="2" s="1"/>
  <c r="AJ33" i="2" s="1"/>
  <c r="AI51" i="2"/>
  <c r="AI54" i="2"/>
  <c r="AI55" i="2" s="1"/>
  <c r="AH24" i="2"/>
  <c r="AH31" i="2" s="1"/>
  <c r="AH33" i="2" s="1"/>
  <c r="AK24" i="2"/>
  <c r="AK31" i="2" s="1"/>
  <c r="AK33" i="2" s="1"/>
  <c r="AF24" i="2"/>
  <c r="AF31" i="2" s="1"/>
  <c r="AF33" i="2" s="1"/>
  <c r="AL24" i="2"/>
  <c r="AL31" i="2" s="1"/>
  <c r="AH54" i="2"/>
  <c r="AH55" i="2" s="1"/>
  <c r="AH52" i="2"/>
  <c r="AM17" i="2"/>
  <c r="AK51" i="2"/>
  <c r="AJ22" i="2"/>
  <c r="AG29" i="2" s="1"/>
  <c r="AK22" i="2"/>
  <c r="AJ51" i="2"/>
  <c r="AG52" i="2"/>
  <c r="AJ54" i="2"/>
  <c r="AJ55" i="2" s="1"/>
  <c r="AG54" i="2"/>
  <c r="AG55" i="2" s="1"/>
  <c r="AI23" i="2"/>
  <c r="AF51" i="2"/>
  <c r="AL53" i="2"/>
  <c r="AL54" i="2" s="1"/>
  <c r="AL55" i="2" s="1"/>
  <c r="AM46" i="2"/>
  <c r="AF54" i="2"/>
  <c r="AF55" i="2" s="1"/>
  <c r="AM47" i="2"/>
  <c r="AK54" i="2"/>
  <c r="AK55" i="2" s="1"/>
  <c r="AG30" i="2"/>
  <c r="AJ30" i="2" l="1"/>
  <c r="AM23" i="2"/>
  <c r="AJ32" i="2"/>
  <c r="AI30" i="2"/>
  <c r="AL30" i="2"/>
  <c r="AK32" i="2"/>
  <c r="AF32" i="2"/>
  <c r="AI29" i="2"/>
  <c r="AF30" i="2"/>
  <c r="AM24" i="2"/>
  <c r="AH30" i="2"/>
  <c r="AH32" i="2"/>
  <c r="AF29" i="2"/>
  <c r="AH29" i="2"/>
  <c r="AK29" i="2"/>
  <c r="AJ29" i="2"/>
  <c r="AK30" i="2"/>
  <c r="AL33" i="2"/>
  <c r="AL32" i="2"/>
  <c r="AL29" i="2"/>
  <c r="AL51" i="2"/>
  <c r="AL52" i="2"/>
</calcChain>
</file>

<file path=xl/sharedStrings.xml><?xml version="1.0" encoding="utf-8"?>
<sst xmlns="http://schemas.openxmlformats.org/spreadsheetml/2006/main" count="227" uniqueCount="43">
  <si>
    <t>Max Z =</t>
  </si>
  <si>
    <t>x1</t>
  </si>
  <si>
    <t>+</t>
  </si>
  <si>
    <t>x2</t>
  </si>
  <si>
    <t>Alternative a)</t>
  </si>
  <si>
    <t>z</t>
  </si>
  <si>
    <t>S1</t>
  </si>
  <si>
    <t>S2</t>
  </si>
  <si>
    <t>S3</t>
  </si>
  <si>
    <t>S4</t>
  </si>
  <si>
    <t>RHS</t>
  </si>
  <si>
    <t>subject to:</t>
  </si>
  <si>
    <t>x1=</t>
  </si>
  <si>
    <t>C1:</t>
  </si>
  <si>
    <t>≤</t>
  </si>
  <si>
    <t>x2=</t>
  </si>
  <si>
    <t>Z</t>
  </si>
  <si>
    <t>C2:</t>
  </si>
  <si>
    <t>C3:</t>
  </si>
  <si>
    <t>X2</t>
  </si>
  <si>
    <t>≥</t>
  </si>
  <si>
    <t>C4:</t>
  </si>
  <si>
    <t>Z=12</t>
  </si>
  <si>
    <t>In order to determine the feaseble reagion you have to: 1) define on which side of each constraint line you are (to do so you can make (x1,x2)= (0,0) and see if the inequality holds true and if so the feasible reagion for a given constraint will be the area below the line and (0,0); 2) after repeating the process for all constraints the interceptions of all areas is your feasible region: (0,0), (0,1), (3,1), (4,2), (2,4),( 0,5)</t>
  </si>
  <si>
    <t>s3</t>
  </si>
  <si>
    <t>Alternative b)</t>
  </si>
  <si>
    <t>-</t>
  </si>
  <si>
    <t xml:space="preserve">1st iteration </t>
  </si>
  <si>
    <t xml:space="preserve">2nd iteration </t>
  </si>
  <si>
    <t xml:space="preserve">      3rd iteration </t>
  </si>
  <si>
    <t>a) Graphically display the feasible region and highlight the vertices.</t>
  </si>
  <si>
    <r>
      <t xml:space="preserve">b) </t>
    </r>
    <r>
      <rPr>
        <b/>
        <sz val="11"/>
        <color theme="1"/>
        <rFont val="Calibri"/>
        <family val="2"/>
        <scheme val="minor"/>
      </rPr>
      <t xml:space="preserve"> </t>
    </r>
    <r>
      <rPr>
        <b/>
        <sz val="11"/>
        <color theme="1"/>
        <rFont val="Arial"/>
        <family val="2"/>
      </rPr>
      <t>Write the LP problem in the standard form.</t>
    </r>
  </si>
  <si>
    <t>=</t>
  </si>
  <si>
    <t>c) Apply the Simplex Method and display all simplex tableaus. For each tableau, identify a solution that corresponds to a vertex of the feasible region, if any exists.</t>
  </si>
  <si>
    <t>By adding the line corresponding to Z (black dashed line) to the graph, we can see the LP has multiple optimal solutions, since both (2,4) and (4,2) corner points maximize z (12) as weel as all points inbetween.</t>
  </si>
  <si>
    <t xml:space="preserve"> On the other hand, if we followed alternative b), we would have reached optimality faster (after the second iteration) reaching point (2,4). Again, the optimal table shows 2 non-basic variables with zero coeff. in row zero (S1 and S4) indicating the possible existence of multiple optimal solutions.</t>
  </si>
  <si>
    <t>While solving using simplex tabular method using alternative a), after the 3rd iteration we reach point (4,2) (one optimal solution) and the table shows a non-basic variable with a null coefficiente in row zero (S4 marked in blue) indicating the possible existence of multiple optimal solutions.</t>
  </si>
  <si>
    <t>d) Consider the optimal solution:</t>
  </si>
  <si>
    <t>i) Indicate the optimal value of each decision variable and the optimal value of the objective function.</t>
  </si>
  <si>
    <t>ii) Indicate which constraints are binding and interpret your answer from a graphical point of view.</t>
  </si>
  <si>
    <t>Optimal solutions: corner points optimal solutions (2,4) and (4,2) and all points along the dashed line between the optimal corner points</t>
  </si>
  <si>
    <t xml:space="preserve"> Binding constraints are defined as those whose an alteration causes a subsequent change in the optimal solution.. Thus thes constraint are the ones found crossing the optimal solution corner point, looking at the graph we see (4,2) lies in the interception of C2 and C4 constraints, which make them binding constrains.  Additionally to this , the another optimal corner point is (2,4) lies in the interception of C2 and C1 constraints. Only C3 is not binding.</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</si>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</sst>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sz val="11"/>
      <color theme="1"/>
      <name val="Arial"/>
      <family val="2"/>
    </font>
    <font>
      <sz val="11"/>
      <color rgb="FF0070C0"/>
      <name val="Calibri"/>
      <family val="2"/>
      <scheme val="minor"/>
    </font>
    <font>
      <b/>
      <sz val="11"/>
      <color theme="1"/>
      <name val="Arial"/>
      <family val="2"/>
    </font>
    <font>
      <sz val="11"/>
      <name val="Calibri"/>
      <family val="2"/>
      <scheme val="minor"/>
    </font>
    <font>
      <b/>
      <sz val="11"/>
      <color rgb="FF0070C0"/>
      <name val="Arial"/>
      <family val="2"/>
    </font>
    <font>
      <sz val="10"/>
      <name val="Geneva"/>
    </font>
    <font>
      <sz val="10"/>
      <name val="Times New Roman"/>
      <family val="1"/>
    </font>
    <font>
      <b/>
      <sz val="11"/>
      <color theme="5"/>
      <name val="Arial"/>
      <family val="2"/>
    </font>
    <font>
      <sz val="11"/>
      <color rgb="FFC00000"/>
      <name val="Calibri"/>
      <family val="2"/>
      <scheme val="minor"/>
    </font>
    <font>
      <b/>
      <sz val="11"/>
      <color theme="0" tint="-0.34998626667073579"/>
      <name val="Arial"/>
      <family val="2"/>
    </font>
    <font>
      <i/>
      <sz val="10"/>
      <name val="Times New Roman"/>
      <family val="1"/>
    </font>
    <font>
      <sz val="11"/>
      <name val="Calibri"/>
      <family val="2"/>
    </font>
    <font>
      <b/>
      <sz val="11"/>
      <color theme="7"/>
      <name val="Arial"/>
      <family val="2"/>
    </font>
    <font>
      <sz val="11"/>
      <color theme="4"/>
      <name val="Calibri"/>
      <family val="2"/>
      <scheme val="minor"/>
    </font>
    <font>
      <b/>
      <sz val="11"/>
      <color theme="4"/>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29">
    <xf numFmtId="0" fontId="0" fillId="0" borderId="0" xfId="0"/>
    <xf numFmtId="0" fontId="0" fillId="0" borderId="0" xfId="0" applyAlignment="1">
      <alignment horizontal="center"/>
    </xf>
    <xf numFmtId="0" fontId="1" fillId="0" borderId="0" xfId="0" applyFont="1" applyAlignment="1">
      <alignment horizontal="right"/>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0" xfId="0" applyFont="1" applyAlignment="1">
      <alignment horizontal="center" vertical="center" wrapText="1"/>
    </xf>
    <xf numFmtId="0" fontId="0" fillId="0" borderId="0" xfId="0" applyAlignment="1">
      <alignment horizontal="right"/>
    </xf>
    <xf numFmtId="0" fontId="0" fillId="0" borderId="0" xfId="0" applyFill="1" applyBorder="1" applyAlignment="1">
      <alignment horizontal="left"/>
    </xf>
    <xf numFmtId="0" fontId="6" fillId="0" borderId="0" xfId="0" applyFont="1" applyAlignment="1">
      <alignment horizontal="right" vertical="center" wrapText="1"/>
    </xf>
    <xf numFmtId="0" fontId="0" fillId="0" borderId="5" xfId="0" applyBorder="1" applyAlignment="1">
      <alignment horizontal="center"/>
    </xf>
    <xf numFmtId="0" fontId="0" fillId="2" borderId="0" xfId="0" applyFill="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9" fillId="0" borderId="0" xfId="0" applyFont="1" applyAlignment="1">
      <alignment horizontal="right" vertical="center" wrapText="1"/>
    </xf>
    <xf numFmtId="0" fontId="10" fillId="0" borderId="5" xfId="0" applyFon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0" fillId="2" borderId="5" xfId="0" applyFont="1" applyFill="1" applyBorder="1" applyAlignment="1">
      <alignment horizontal="center"/>
    </xf>
    <xf numFmtId="0" fontId="0" fillId="0" borderId="9" xfId="0"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1" fillId="0" borderId="0" xfId="0" applyFont="1" applyAlignment="1">
      <alignment horizontal="right" vertical="center" wrapText="1"/>
    </xf>
    <xf numFmtId="0" fontId="0" fillId="2" borderId="4" xfId="0" applyFill="1" applyBorder="1" applyAlignment="1">
      <alignment horizontal="center"/>
    </xf>
    <xf numFmtId="0" fontId="14" fillId="0" borderId="0" xfId="0" applyFont="1" applyAlignment="1">
      <alignment horizontal="right" vertical="center" wrapText="1"/>
    </xf>
    <xf numFmtId="0" fontId="0" fillId="0" borderId="0" xfId="0" applyFill="1" applyBorder="1" applyAlignment="1">
      <alignment horizontal="center"/>
    </xf>
    <xf numFmtId="0" fontId="10" fillId="0" borderId="6" xfId="0" applyFont="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5" xfId="0" applyFill="1" applyBorder="1" applyAlignment="1">
      <alignment horizontal="center"/>
    </xf>
    <xf numFmtId="0" fontId="10" fillId="0" borderId="11" xfId="0" applyFont="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9" xfId="0" applyFill="1" applyBorder="1" applyAlignment="1">
      <alignment horizontal="center"/>
    </xf>
    <xf numFmtId="0" fontId="1" fillId="0" borderId="13" xfId="0" applyFont="1" applyBorder="1" applyAlignment="1">
      <alignment horizontal="right"/>
    </xf>
    <xf numFmtId="0" fontId="1" fillId="0" borderId="14" xfId="0" applyFont="1" applyBorder="1" applyAlignment="1">
      <alignment horizontal="right"/>
    </xf>
    <xf numFmtId="0" fontId="2" fillId="0" borderId="14" xfId="0" applyFont="1" applyBorder="1" applyAlignment="1">
      <alignment horizontal="right" vertical="center" wrapText="1"/>
    </xf>
    <xf numFmtId="0" fontId="2" fillId="0" borderId="14" xfId="0" applyFont="1" applyBorder="1" applyAlignment="1">
      <alignment horizontal="justify" vertical="center" wrapText="1"/>
    </xf>
    <xf numFmtId="0" fontId="2" fillId="0" borderId="14" xfId="0" applyFont="1" applyBorder="1" applyAlignment="1">
      <alignment vertical="center" wrapText="1"/>
    </xf>
    <xf numFmtId="0" fontId="0" fillId="0" borderId="14" xfId="0" applyBorder="1"/>
    <xf numFmtId="0" fontId="0" fillId="0" borderId="15" xfId="0" applyBorder="1"/>
    <xf numFmtId="0" fontId="1" fillId="0" borderId="16" xfId="0" applyFont="1" applyBorder="1" applyAlignment="1">
      <alignment horizontal="right"/>
    </xf>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0" fontId="10" fillId="0" borderId="9" xfId="0" applyFont="1" applyFill="1" applyBorder="1" applyAlignment="1">
      <alignment horizontal="center"/>
    </xf>
    <xf numFmtId="0" fontId="0" fillId="3" borderId="4" xfId="0" applyFill="1" applyBorder="1" applyAlignment="1">
      <alignment horizontal="center"/>
    </xf>
    <xf numFmtId="0" fontId="5" fillId="0" borderId="5" xfId="0" applyFont="1" applyFill="1" applyBorder="1" applyAlignment="1">
      <alignment horizontal="center"/>
    </xf>
    <xf numFmtId="0" fontId="5" fillId="2" borderId="0"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0" fillId="0" borderId="0" xfId="0" quotePrefix="1" applyAlignment="1">
      <alignment horizontal="right"/>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2"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0" fillId="2" borderId="3" xfId="0" applyFill="1" applyBorder="1" applyAlignment="1">
      <alignment horizontal="center"/>
    </xf>
    <xf numFmtId="0" fontId="10" fillId="0" borderId="5" xfId="0" applyFont="1" applyFill="1" applyBorder="1" applyAlignment="1">
      <alignment horizontal="center"/>
    </xf>
    <xf numFmtId="0" fontId="5" fillId="2" borderId="5" xfId="0" applyFont="1" applyFill="1" applyBorder="1" applyAlignment="1">
      <alignment horizontal="center"/>
    </xf>
    <xf numFmtId="0" fontId="0" fillId="2" borderId="0" xfId="0" applyFill="1"/>
    <xf numFmtId="0" fontId="5" fillId="2" borderId="11"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3" borderId="3" xfId="0" applyFill="1" applyBorder="1" applyAlignment="1">
      <alignment horizontal="center"/>
    </xf>
    <xf numFmtId="0" fontId="0" fillId="0" borderId="2" xfId="0" applyFill="1" applyBorder="1" applyAlignment="1">
      <alignment horizontal="center"/>
    </xf>
    <xf numFmtId="0" fontId="10" fillId="0" borderId="6"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1" fillId="0" borderId="0" xfId="0" applyFont="1" applyAlignment="1">
      <alignment horizontal="center"/>
    </xf>
    <xf numFmtId="0" fontId="1" fillId="0" borderId="0" xfId="0" applyFont="1"/>
    <xf numFmtId="0" fontId="0" fillId="0" borderId="0" xfId="0" applyBorder="1"/>
    <xf numFmtId="0" fontId="4" fillId="0" borderId="0" xfId="0" applyFont="1" applyAlignment="1">
      <alignment horizontal="left" vertical="center" indent="2"/>
    </xf>
    <xf numFmtId="0" fontId="2" fillId="0" borderId="0" xfId="0" quotePrefix="1"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0" fillId="0" borderId="0" xfId="0" quotePrefix="1" applyAlignment="1">
      <alignment horizontal="center"/>
    </xf>
    <xf numFmtId="0" fontId="2" fillId="0" borderId="0" xfId="0" applyFont="1" applyBorder="1" applyAlignment="1">
      <alignment horizontal="righ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1" fillId="0" borderId="0" xfId="0" applyFont="1" applyBorder="1" applyAlignment="1">
      <alignment horizontal="right"/>
    </xf>
    <xf numFmtId="0" fontId="3" fillId="0" borderId="0" xfId="0" applyFont="1" applyAlignment="1">
      <alignment wrapText="1"/>
    </xf>
    <xf numFmtId="0" fontId="0" fillId="0" borderId="0" xfId="0" applyAlignment="1">
      <alignment wrapText="1"/>
    </xf>
    <xf numFmtId="0" fontId="15" fillId="0" borderId="0" xfId="0" applyFont="1" applyAlignment="1">
      <alignment wrapText="1"/>
    </xf>
    <xf numFmtId="0" fontId="16" fillId="0" borderId="0" xfId="0" applyFont="1" applyAlignment="1">
      <alignment horizontal="center"/>
    </xf>
    <xf numFmtId="0" fontId="3" fillId="0" borderId="0" xfId="0" applyFont="1" applyAlignment="1">
      <alignment vertical="center" wrapText="1"/>
    </xf>
    <xf numFmtId="0" fontId="15" fillId="0" borderId="0" xfId="0" applyFont="1"/>
    <xf numFmtId="0" fontId="15" fillId="0" borderId="0" xfId="0" applyFont="1" applyAlignment="1">
      <alignment vertical="center" wrapText="1"/>
    </xf>
    <xf numFmtId="0" fontId="5" fillId="0" borderId="0" xfId="0" applyFont="1" applyFill="1" applyBorder="1"/>
    <xf numFmtId="0" fontId="13"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xf numFmtId="0" fontId="8" fillId="0" borderId="0" xfId="1" applyFont="1" applyFill="1" applyBorder="1"/>
    <xf numFmtId="0" fontId="8" fillId="0" borderId="0" xfId="1" applyFont="1" applyFill="1" applyBorder="1" applyAlignment="1">
      <alignment horizontal="center"/>
    </xf>
    <xf numFmtId="0" fontId="8" fillId="0" borderId="0" xfId="1" applyFont="1" applyFill="1" applyBorder="1" applyAlignment="1">
      <alignment horizontal="right"/>
    </xf>
    <xf numFmtId="37" fontId="8" fillId="0" borderId="0" xfId="1" applyNumberFormat="1" applyFont="1" applyFill="1" applyBorder="1" applyAlignment="1">
      <alignment horizontal="center"/>
    </xf>
    <xf numFmtId="0" fontId="15" fillId="0" borderId="0" xfId="0" applyFont="1" applyFill="1" applyBorder="1" applyAlignment="1">
      <alignment wrapText="1"/>
    </xf>
    <xf numFmtId="0" fontId="1" fillId="0" borderId="0" xfId="0" applyFont="1" applyFill="1" applyBorder="1"/>
    <xf numFmtId="0" fontId="12" fillId="0" borderId="0" xfId="1" applyFont="1" applyFill="1" applyBorder="1" applyAlignment="1">
      <alignment horizontal="center"/>
    </xf>
    <xf numFmtId="0" fontId="3" fillId="0" borderId="0" xfId="0" applyFont="1" applyFill="1" applyBorder="1" applyAlignment="1">
      <alignment wrapText="1"/>
    </xf>
    <xf numFmtId="0" fontId="4" fillId="0" borderId="0" xfId="0" applyFont="1" applyAlignment="1">
      <alignment horizontal="left" vertical="center" wrapText="1"/>
    </xf>
    <xf numFmtId="0" fontId="15" fillId="0" borderId="0" xfId="0" applyFont="1" applyAlignment="1">
      <alignment horizontal="left" wrapText="1"/>
    </xf>
    <xf numFmtId="0" fontId="3" fillId="0" borderId="0" xfId="0" applyFont="1" applyAlignment="1">
      <alignment horizontal="left" vertical="center" wrapText="1"/>
    </xf>
    <xf numFmtId="0" fontId="15" fillId="0" borderId="0" xfId="0" applyFont="1" applyAlignment="1">
      <alignment horizontal="left" vertical="center" wrapText="1"/>
    </xf>
    <xf numFmtId="0" fontId="8" fillId="0" borderId="0" xfId="1" applyFont="1" applyFill="1" applyBorder="1" applyAlignment="1">
      <alignment horizontal="center" vertical="center"/>
    </xf>
    <xf numFmtId="0" fontId="4" fillId="0" borderId="20" xfId="0" applyFont="1" applyBorder="1" applyAlignment="1">
      <alignment horizontal="center" vertical="center" wrapText="1"/>
    </xf>
    <xf numFmtId="0" fontId="0" fillId="0" borderId="20" xfId="0" applyBorder="1"/>
    <xf numFmtId="0" fontId="2" fillId="0" borderId="20" xfId="0" applyFont="1" applyBorder="1" applyAlignment="1">
      <alignment vertical="center" wrapText="1"/>
    </xf>
    <xf numFmtId="2" fontId="0" fillId="0" borderId="20" xfId="0" applyNumberFormat="1" applyBorder="1"/>
  </cellXfs>
  <cellStyles count="2">
    <cellStyle name="Normal" xfId="0" builtinId="0"/>
    <cellStyle name="Normal_Lab1.MaasaiSetu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C1</c:v>
          </c:tx>
          <c:spPr>
            <a:ln w="19050" cap="rnd">
              <a:solidFill>
                <a:schemeClr val="accent1"/>
              </a:solidFill>
              <a:round/>
            </a:ln>
            <a:effectLst/>
          </c:spPr>
          <c:marker>
            <c:symbol val="none"/>
          </c:marker>
          <c:xVal>
            <c:numRef>
              <c:f>Exercise_I.1!$T$5:$T$6</c:f>
              <c:numCache>
                <c:formatCode>General</c:formatCode>
                <c:ptCount val="2"/>
                <c:pt idx="0">
                  <c:v>0</c:v>
                </c:pt>
                <c:pt idx="1">
                  <c:v>10</c:v>
                </c:pt>
              </c:numCache>
            </c:numRef>
          </c:xVal>
          <c:yVal>
            <c:numRef>
              <c:f>Exercise_I.1!$U$5:$U$6</c:f>
              <c:numCache>
                <c:formatCode>General</c:formatCode>
                <c:ptCount val="2"/>
                <c:pt idx="0">
                  <c:v>5</c:v>
                </c:pt>
                <c:pt idx="1">
                  <c:v>0</c:v>
                </c:pt>
              </c:numCache>
            </c:numRef>
          </c:yVal>
          <c:smooth val="0"/>
          <c:extLst>
            <c:ext xmlns:c16="http://schemas.microsoft.com/office/drawing/2014/chart" uri="{C3380CC4-5D6E-409C-BE32-E72D297353CC}">
              <c16:uniqueId val="{00000000-2142-4736-BF63-7B5A6D3140F5}"/>
            </c:ext>
          </c:extLst>
        </c:ser>
        <c:ser>
          <c:idx val="1"/>
          <c:order val="1"/>
          <c:tx>
            <c:v>C2</c:v>
          </c:tx>
          <c:spPr>
            <a:ln w="19050" cap="rnd">
              <a:solidFill>
                <a:schemeClr val="accent2"/>
              </a:solidFill>
              <a:round/>
            </a:ln>
            <a:effectLst/>
          </c:spPr>
          <c:marker>
            <c:symbol val="none"/>
          </c:marker>
          <c:xVal>
            <c:numRef>
              <c:f>Exercise_I.1!$T$7:$T$8</c:f>
              <c:numCache>
                <c:formatCode>General</c:formatCode>
                <c:ptCount val="2"/>
                <c:pt idx="0">
                  <c:v>0</c:v>
                </c:pt>
                <c:pt idx="1">
                  <c:v>6</c:v>
                </c:pt>
              </c:numCache>
            </c:numRef>
          </c:xVal>
          <c:yVal>
            <c:numRef>
              <c:f>Exercise_I.1!$U$7:$U$8</c:f>
              <c:numCache>
                <c:formatCode>General</c:formatCode>
                <c:ptCount val="2"/>
                <c:pt idx="0">
                  <c:v>6</c:v>
                </c:pt>
                <c:pt idx="1">
                  <c:v>0</c:v>
                </c:pt>
              </c:numCache>
            </c:numRef>
          </c:yVal>
          <c:smooth val="0"/>
          <c:extLst>
            <c:ext xmlns:c16="http://schemas.microsoft.com/office/drawing/2014/chart" uri="{C3380CC4-5D6E-409C-BE32-E72D297353CC}">
              <c16:uniqueId val="{00000001-2142-4736-BF63-7B5A6D3140F5}"/>
            </c:ext>
          </c:extLst>
        </c:ser>
        <c:ser>
          <c:idx val="2"/>
          <c:order val="2"/>
          <c:spPr>
            <a:ln w="19050" cap="rnd">
              <a:solidFill>
                <a:schemeClr val="accent3"/>
              </a:solidFill>
              <a:round/>
            </a:ln>
            <a:effectLst/>
          </c:spPr>
          <c:marker>
            <c:symbol val="none"/>
          </c:marker>
          <c:xVal>
            <c:numRef>
              <c:f>Exercise_I.1!$T$9:$T$11</c:f>
              <c:numCache>
                <c:formatCode>General</c:formatCode>
                <c:ptCount val="3"/>
                <c:pt idx="0">
                  <c:v>0</c:v>
                </c:pt>
                <c:pt idx="1">
                  <c:v>1</c:v>
                </c:pt>
                <c:pt idx="2">
                  <c:v>6</c:v>
                </c:pt>
              </c:numCache>
            </c:numRef>
          </c:xVal>
          <c:yVal>
            <c:numRef>
              <c:f>Exercise_I.1!$U$9:$U$11</c:f>
              <c:numCache>
                <c:formatCode>General</c:formatCode>
                <c:ptCount val="3"/>
                <c:pt idx="0">
                  <c:v>-0.5</c:v>
                </c:pt>
                <c:pt idx="1">
                  <c:v>0</c:v>
                </c:pt>
                <c:pt idx="2" formatCode="0.00">
                  <c:v>2.5</c:v>
                </c:pt>
              </c:numCache>
            </c:numRef>
          </c:yVal>
          <c:smooth val="0"/>
          <c:extLst>
            <c:ext xmlns:c16="http://schemas.microsoft.com/office/drawing/2014/chart" uri="{C3380CC4-5D6E-409C-BE32-E72D297353CC}">
              <c16:uniqueId val="{00000002-2142-4736-BF63-7B5A6D3140F5}"/>
            </c:ext>
          </c:extLst>
        </c:ser>
        <c:ser>
          <c:idx val="3"/>
          <c:order val="3"/>
          <c:tx>
            <c:v>C4</c:v>
          </c:tx>
          <c:spPr>
            <a:ln w="19050" cap="rnd">
              <a:solidFill>
                <a:schemeClr val="accent4"/>
              </a:solidFill>
              <a:round/>
            </a:ln>
            <a:effectLst/>
          </c:spPr>
          <c:marker>
            <c:symbol val="none"/>
          </c:marker>
          <c:xVal>
            <c:numRef>
              <c:f>Exercise_I.1!$T$12:$T$15</c:f>
              <c:numCache>
                <c:formatCode>General</c:formatCode>
                <c:ptCount val="4"/>
                <c:pt idx="0">
                  <c:v>0</c:v>
                </c:pt>
                <c:pt idx="1">
                  <c:v>2</c:v>
                </c:pt>
                <c:pt idx="2">
                  <c:v>4</c:v>
                </c:pt>
                <c:pt idx="3">
                  <c:v>8</c:v>
                </c:pt>
              </c:numCache>
            </c:numRef>
          </c:xVal>
          <c:yVal>
            <c:numRef>
              <c:f>Exercise_I.1!$U$12:$U$15</c:f>
              <c:numCache>
                <c:formatCode>General</c:formatCode>
                <c:ptCount val="4"/>
                <c:pt idx="0">
                  <c:v>-2</c:v>
                </c:pt>
                <c:pt idx="1">
                  <c:v>0</c:v>
                </c:pt>
                <c:pt idx="2">
                  <c:v>2</c:v>
                </c:pt>
                <c:pt idx="3">
                  <c:v>6</c:v>
                </c:pt>
              </c:numCache>
            </c:numRef>
          </c:yVal>
          <c:smooth val="0"/>
          <c:extLst>
            <c:ext xmlns:c16="http://schemas.microsoft.com/office/drawing/2014/chart" uri="{C3380CC4-5D6E-409C-BE32-E72D297353CC}">
              <c16:uniqueId val="{00000003-2142-4736-BF63-7B5A6D3140F5}"/>
            </c:ext>
          </c:extLst>
        </c:ser>
        <c:ser>
          <c:idx val="4"/>
          <c:order val="4"/>
          <c:tx>
            <c:v>Z</c:v>
          </c:tx>
          <c:spPr>
            <a:ln w="19050" cap="rnd">
              <a:solidFill>
                <a:schemeClr val="accent5"/>
              </a:solidFill>
              <a:round/>
            </a:ln>
            <a:effectLst/>
          </c:spPr>
          <c:marker>
            <c:symbol val="none"/>
          </c:marker>
          <c:dPt>
            <c:idx val="1"/>
            <c:marker>
              <c:symbol val="none"/>
            </c:marker>
            <c:bubble3D val="0"/>
            <c:spPr>
              <a:ln w="19050" cap="rnd">
                <a:solidFill>
                  <a:sysClr val="windowText" lastClr="000000"/>
                </a:solidFill>
                <a:prstDash val="dash"/>
                <a:round/>
              </a:ln>
              <a:effectLst/>
            </c:spPr>
            <c:extLst>
              <c:ext xmlns:c16="http://schemas.microsoft.com/office/drawing/2014/chart" uri="{C3380CC4-5D6E-409C-BE32-E72D297353CC}">
                <c16:uniqueId val="{00000005-2142-4736-BF63-7B5A6D3140F5}"/>
              </c:ext>
            </c:extLst>
          </c:dPt>
          <c:xVal>
            <c:numRef>
              <c:f>Exercise_I.1!$T$16:$T$17</c:f>
              <c:numCache>
                <c:formatCode>General</c:formatCode>
                <c:ptCount val="2"/>
                <c:pt idx="0">
                  <c:v>0</c:v>
                </c:pt>
                <c:pt idx="1">
                  <c:v>6</c:v>
                </c:pt>
              </c:numCache>
            </c:numRef>
          </c:xVal>
          <c:yVal>
            <c:numRef>
              <c:f>Exercise_I.1!$U$16:$U$17</c:f>
              <c:numCache>
                <c:formatCode>General</c:formatCode>
                <c:ptCount val="2"/>
                <c:pt idx="0">
                  <c:v>6</c:v>
                </c:pt>
                <c:pt idx="1">
                  <c:v>0</c:v>
                </c:pt>
              </c:numCache>
            </c:numRef>
          </c:yVal>
          <c:smooth val="0"/>
          <c:extLst>
            <c:ext xmlns:c16="http://schemas.microsoft.com/office/drawing/2014/chart" uri="{C3380CC4-5D6E-409C-BE32-E72D297353CC}">
              <c16:uniqueId val="{00000004-2142-4736-BF63-7B5A6D3140F5}"/>
            </c:ext>
          </c:extLst>
        </c:ser>
        <c:dLbls>
          <c:showLegendKey val="0"/>
          <c:showVal val="0"/>
          <c:showCatName val="0"/>
          <c:showSerName val="0"/>
          <c:showPercent val="0"/>
          <c:showBubbleSize val="0"/>
        </c:dLbls>
        <c:axId val="893412703"/>
        <c:axId val="893411455"/>
      </c:scatterChart>
      <c:valAx>
        <c:axId val="893412703"/>
        <c:scaling>
          <c:orientation val="minMax"/>
          <c:max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411455"/>
        <c:crosses val="autoZero"/>
        <c:crossBetween val="midCat"/>
      </c:valAx>
      <c:valAx>
        <c:axId val="893411455"/>
        <c:scaling>
          <c:orientation val="minMax"/>
          <c:max val="6"/>
          <c:min val="-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412703"/>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10</xdr:col>
      <xdr:colOff>0</xdr:colOff>
      <xdr:row>34</xdr:row>
      <xdr:rowOff>167416</xdr:rowOff>
    </xdr:to>
    <xdr:sp macro="" textlink="">
      <xdr:nvSpPr>
        <xdr:cNvPr id="12" name="Freeform 11"/>
        <xdr:cNvSpPr/>
      </xdr:nvSpPr>
      <xdr:spPr>
        <a:xfrm>
          <a:off x="607219" y="2964656"/>
          <a:ext cx="2735035" cy="1346135"/>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xdr:col>
      <xdr:colOff>4857</xdr:colOff>
      <xdr:row>34</xdr:row>
      <xdr:rowOff>167416</xdr:rowOff>
    </xdr:from>
    <xdr:to>
      <xdr:col>1</xdr:col>
      <xdr:colOff>689831</xdr:colOff>
      <xdr:row>34</xdr:row>
      <xdr:rowOff>167416</xdr:rowOff>
    </xdr:to>
    <xdr:cxnSp macro="">
      <xdr:nvCxnSpPr>
        <xdr:cNvPr id="13" name="Straight Arrow Connector 12"/>
        <xdr:cNvCxnSpPr>
          <a:stCxn id="12" idx="0"/>
          <a:endCxn id="12" idx="1"/>
        </xdr:cNvCxnSpPr>
      </xdr:nvCxnSpPr>
      <xdr:spPr>
        <a:xfrm>
          <a:off x="612076" y="4310791"/>
          <a:ext cx="684974" cy="0"/>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714374</xdr:colOff>
      <xdr:row>33</xdr:row>
      <xdr:rowOff>83344</xdr:rowOff>
    </xdr:from>
    <xdr:to>
      <xdr:col>9</xdr:col>
      <xdr:colOff>26000</xdr:colOff>
      <xdr:row>34</xdr:row>
      <xdr:rowOff>167967</xdr:rowOff>
    </xdr:to>
    <xdr:cxnSp macro="">
      <xdr:nvCxnSpPr>
        <xdr:cNvPr id="15" name="Straight Arrow Connector 14"/>
        <xdr:cNvCxnSpPr/>
      </xdr:nvCxnSpPr>
      <xdr:spPr>
        <a:xfrm flipV="1">
          <a:off x="1321593" y="4036219"/>
          <a:ext cx="1383313" cy="275123"/>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464344</xdr:colOff>
      <xdr:row>34</xdr:row>
      <xdr:rowOff>190500</xdr:rowOff>
    </xdr:from>
    <xdr:to>
      <xdr:col>2</xdr:col>
      <xdr:colOff>76888</xdr:colOff>
      <xdr:row>36</xdr:row>
      <xdr:rowOff>12532</xdr:rowOff>
    </xdr:to>
    <xdr:sp macro="" textlink="">
      <xdr:nvSpPr>
        <xdr:cNvPr id="16" name="TextBox 3"/>
        <xdr:cNvSpPr txBox="1"/>
      </xdr:nvSpPr>
      <xdr:spPr>
        <a:xfrm>
          <a:off x="1071563" y="4333875"/>
          <a:ext cx="398356" cy="22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(1,0)</a:t>
          </a:r>
        </a:p>
      </xdr:txBody>
    </xdr:sp>
    <xdr:clientData/>
  </xdr:twoCellAnchor>
  <xdr:twoCellAnchor>
    <xdr:from>
      <xdr:col>0</xdr:col>
      <xdr:colOff>414338</xdr:colOff>
      <xdr:row>34</xdr:row>
      <xdr:rowOff>176213</xdr:rowOff>
    </xdr:from>
    <xdr:to>
      <xdr:col>1</xdr:col>
      <xdr:colOff>205475</xdr:colOff>
      <xdr:row>35</xdr:row>
      <xdr:rowOff>200652</xdr:rowOff>
    </xdr:to>
    <xdr:sp macro="" textlink="">
      <xdr:nvSpPr>
        <xdr:cNvPr id="17" name="TextBox 3"/>
        <xdr:cNvSpPr txBox="1"/>
      </xdr:nvSpPr>
      <xdr:spPr>
        <a:xfrm>
          <a:off x="414338" y="4319588"/>
          <a:ext cx="398356" cy="22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(0,0)</a:t>
          </a:r>
        </a:p>
      </xdr:txBody>
    </xdr:sp>
    <xdr:clientData/>
  </xdr:twoCellAnchor>
  <xdr:twoCellAnchor>
    <xdr:from>
      <xdr:col>8</xdr:col>
      <xdr:colOff>9526</xdr:colOff>
      <xdr:row>33</xdr:row>
      <xdr:rowOff>92868</xdr:rowOff>
    </xdr:from>
    <xdr:to>
      <xdr:col>9</xdr:col>
      <xdr:colOff>193570</xdr:colOff>
      <xdr:row>34</xdr:row>
      <xdr:rowOff>129213</xdr:rowOff>
    </xdr:to>
    <xdr:sp macro="" textlink="">
      <xdr:nvSpPr>
        <xdr:cNvPr id="18" name="TextBox 3"/>
        <xdr:cNvSpPr txBox="1"/>
      </xdr:nvSpPr>
      <xdr:spPr>
        <a:xfrm>
          <a:off x="2474120" y="4045743"/>
          <a:ext cx="398356" cy="22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(3,1)</a:t>
          </a:r>
        </a:p>
      </xdr:txBody>
    </xdr:sp>
    <xdr:clientData/>
  </xdr:twoCellAnchor>
  <xdr:twoCellAnchor>
    <xdr:from>
      <xdr:col>8</xdr:col>
      <xdr:colOff>197545</xdr:colOff>
      <xdr:row>32</xdr:row>
      <xdr:rowOff>7996</xdr:rowOff>
    </xdr:from>
    <xdr:to>
      <xdr:col>10</xdr:col>
      <xdr:colOff>0</xdr:colOff>
      <xdr:row>33</xdr:row>
      <xdr:rowOff>82793</xdr:rowOff>
    </xdr:to>
    <xdr:cxnSp macro="">
      <xdr:nvCxnSpPr>
        <xdr:cNvPr id="20" name="Straight Arrow Connector 19"/>
        <xdr:cNvCxnSpPr>
          <a:stCxn id="12" idx="2"/>
          <a:endCxn id="12" idx="3"/>
        </xdr:cNvCxnSpPr>
      </xdr:nvCxnSpPr>
      <xdr:spPr>
        <a:xfrm flipV="1">
          <a:off x="2662139" y="3770371"/>
          <a:ext cx="680115" cy="265297"/>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10</xdr:col>
      <xdr:colOff>0</xdr:colOff>
      <xdr:row>48</xdr:row>
      <xdr:rowOff>155510</xdr:rowOff>
    </xdr:to>
    <xdr:sp macro="" textlink="">
      <xdr:nvSpPr>
        <xdr:cNvPr id="24" name="Freeform 23"/>
        <xdr:cNvSpPr/>
      </xdr:nvSpPr>
      <xdr:spPr>
        <a:xfrm>
          <a:off x="607219" y="5524500"/>
          <a:ext cx="2735035" cy="1346135"/>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xdr:col>
      <xdr:colOff>0</xdr:colOff>
      <xdr:row>42</xdr:row>
      <xdr:rowOff>0</xdr:rowOff>
    </xdr:from>
    <xdr:to>
      <xdr:col>1</xdr:col>
      <xdr:colOff>4857</xdr:colOff>
      <xdr:row>48</xdr:row>
      <xdr:rowOff>155510</xdr:rowOff>
    </xdr:to>
    <xdr:cxnSp macro="">
      <xdr:nvCxnSpPr>
        <xdr:cNvPr id="25" name="Straight Arrow Connector 24"/>
        <xdr:cNvCxnSpPr>
          <a:stCxn id="24" idx="0"/>
          <a:endCxn id="24" idx="5"/>
        </xdr:cNvCxnSpPr>
      </xdr:nvCxnSpPr>
      <xdr:spPr>
        <a:xfrm flipH="1" flipV="1">
          <a:off x="607219" y="5524500"/>
          <a:ext cx="4857" cy="1346135"/>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404813</xdr:colOff>
      <xdr:row>48</xdr:row>
      <xdr:rowOff>166688</xdr:rowOff>
    </xdr:from>
    <xdr:to>
      <xdr:col>1</xdr:col>
      <xdr:colOff>195950</xdr:colOff>
      <xdr:row>50</xdr:row>
      <xdr:rowOff>12533</xdr:rowOff>
    </xdr:to>
    <xdr:sp macro="" textlink="">
      <xdr:nvSpPr>
        <xdr:cNvPr id="28" name="TextBox 3"/>
        <xdr:cNvSpPr txBox="1"/>
      </xdr:nvSpPr>
      <xdr:spPr>
        <a:xfrm>
          <a:off x="404813" y="6881813"/>
          <a:ext cx="398356" cy="22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(0,0)</a:t>
          </a:r>
        </a:p>
      </xdr:txBody>
    </xdr:sp>
    <xdr:clientData/>
  </xdr:twoCellAnchor>
  <xdr:twoCellAnchor>
    <xdr:from>
      <xdr:col>0</xdr:col>
      <xdr:colOff>595312</xdr:colOff>
      <xdr:row>42</xdr:row>
      <xdr:rowOff>0</xdr:rowOff>
    </xdr:from>
    <xdr:to>
      <xdr:col>5</xdr:col>
      <xdr:colOff>65116</xdr:colOff>
      <xdr:row>43</xdr:row>
      <xdr:rowOff>72716</xdr:rowOff>
    </xdr:to>
    <xdr:cxnSp macro="">
      <xdr:nvCxnSpPr>
        <xdr:cNvPr id="32" name="Straight Arrow Connector 31"/>
        <xdr:cNvCxnSpPr/>
      </xdr:nvCxnSpPr>
      <xdr:spPr>
        <a:xfrm>
          <a:off x="595312" y="5524500"/>
          <a:ext cx="1374804" cy="275122"/>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83344</xdr:colOff>
      <xdr:row>42</xdr:row>
      <xdr:rowOff>11906</xdr:rowOff>
    </xdr:from>
    <xdr:to>
      <xdr:col>6</xdr:col>
      <xdr:colOff>136558</xdr:colOff>
      <xdr:row>43</xdr:row>
      <xdr:rowOff>34017</xdr:rowOff>
    </xdr:to>
    <xdr:sp macro="" textlink="">
      <xdr:nvSpPr>
        <xdr:cNvPr id="33" name="TextBox 32"/>
        <xdr:cNvSpPr txBox="1"/>
      </xdr:nvSpPr>
      <xdr:spPr>
        <a:xfrm>
          <a:off x="1833563" y="5536406"/>
          <a:ext cx="398495" cy="22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(2,4)</a:t>
          </a:r>
        </a:p>
      </xdr:txBody>
    </xdr:sp>
    <xdr:clientData/>
  </xdr:twoCellAnchor>
  <xdr:twoCellAnchor>
    <xdr:from>
      <xdr:col>54</xdr:col>
      <xdr:colOff>11906</xdr:colOff>
      <xdr:row>11</xdr:row>
      <xdr:rowOff>47625</xdr:rowOff>
    </xdr:from>
    <xdr:to>
      <xdr:col>58</xdr:col>
      <xdr:colOff>583406</xdr:colOff>
      <xdr:row>17</xdr:row>
      <xdr:rowOff>179323</xdr:rowOff>
    </xdr:to>
    <xdr:sp macro="" textlink="">
      <xdr:nvSpPr>
        <xdr:cNvPr id="39" name="Freeform 38"/>
        <xdr:cNvSpPr/>
      </xdr:nvSpPr>
      <xdr:spPr>
        <a:xfrm>
          <a:off x="21824156" y="2178844"/>
          <a:ext cx="3000375" cy="1334229"/>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56</xdr:col>
      <xdr:colOff>305649</xdr:colOff>
      <xdr:row>12</xdr:row>
      <xdr:rowOff>117907</xdr:rowOff>
    </xdr:from>
    <xdr:to>
      <xdr:col>58</xdr:col>
      <xdr:colOff>583406</xdr:colOff>
      <xdr:row>15</xdr:row>
      <xdr:rowOff>36589</xdr:rowOff>
    </xdr:to>
    <xdr:cxnSp macro="">
      <xdr:nvCxnSpPr>
        <xdr:cNvPr id="40" name="Straight Arrow Connector 39"/>
        <xdr:cNvCxnSpPr>
          <a:stCxn id="39" idx="4"/>
          <a:endCxn id="39" idx="3"/>
        </xdr:cNvCxnSpPr>
      </xdr:nvCxnSpPr>
      <xdr:spPr>
        <a:xfrm>
          <a:off x="23332337" y="2451532"/>
          <a:ext cx="1492194" cy="525901"/>
        </a:xfrm>
        <a:prstGeom prst="straightConnector1">
          <a:avLst/>
        </a:prstGeom>
        <a:ln w="19050">
          <a:solidFill>
            <a:schemeClr val="tx1"/>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571500</xdr:colOff>
      <xdr:row>11</xdr:row>
      <xdr:rowOff>71437</xdr:rowOff>
    </xdr:from>
    <xdr:to>
      <xdr:col>57</xdr:col>
      <xdr:colOff>160370</xdr:colOff>
      <xdr:row>12</xdr:row>
      <xdr:rowOff>81642</xdr:rowOff>
    </xdr:to>
    <xdr:sp macro="" textlink="">
      <xdr:nvSpPr>
        <xdr:cNvPr id="43" name="TextBox 42"/>
        <xdr:cNvSpPr txBox="1"/>
      </xdr:nvSpPr>
      <xdr:spPr>
        <a:xfrm>
          <a:off x="22990969" y="2202656"/>
          <a:ext cx="803307" cy="212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(2,4); Z =1 2</a:t>
          </a:r>
        </a:p>
      </xdr:txBody>
    </xdr:sp>
    <xdr:clientData/>
  </xdr:twoCellAnchor>
  <xdr:twoCellAnchor>
    <xdr:from>
      <xdr:col>58</xdr:col>
      <xdr:colOff>404813</xdr:colOff>
      <xdr:row>13</xdr:row>
      <xdr:rowOff>178596</xdr:rowOff>
    </xdr:from>
    <xdr:to>
      <xdr:col>60</xdr:col>
      <xdr:colOff>166687</xdr:colOff>
      <xdr:row>15</xdr:row>
      <xdr:rowOff>23812</xdr:rowOff>
    </xdr:to>
    <xdr:sp macro="" textlink="">
      <xdr:nvSpPr>
        <xdr:cNvPr id="46" name="TextBox 45"/>
        <xdr:cNvSpPr txBox="1"/>
      </xdr:nvSpPr>
      <xdr:spPr>
        <a:xfrm>
          <a:off x="24645938" y="2714627"/>
          <a:ext cx="976312" cy="25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900">
              <a:solidFill>
                <a:schemeClr val="accent6"/>
              </a:solidFill>
            </a:rPr>
            <a:t>(4,2) ;</a:t>
          </a:r>
          <a:r>
            <a:rPr lang="pt-PT" sz="900" baseline="0">
              <a:solidFill>
                <a:schemeClr val="accent6"/>
              </a:solidFill>
            </a:rPr>
            <a:t> </a:t>
          </a:r>
          <a:r>
            <a:rPr lang="pt-PT" sz="900">
              <a:solidFill>
                <a:schemeClr val="accent6"/>
              </a:solidFill>
              <a:effectLst/>
              <a:latin typeface="+mn-lt"/>
              <a:ea typeface="+mn-ea"/>
              <a:cs typeface="+mn-cs"/>
            </a:rPr>
            <a:t>Z =12</a:t>
          </a:r>
          <a:endParaRPr lang="pt-PT" sz="900">
            <a:effectLst/>
          </a:endParaRPr>
        </a:p>
        <a:p>
          <a:pPr algn="ctr"/>
          <a:endParaRPr lang="pt-PT" sz="900">
            <a:solidFill>
              <a:schemeClr val="accent6"/>
            </a:solidFill>
          </a:endParaRPr>
        </a:p>
      </xdr:txBody>
    </xdr:sp>
    <xdr:clientData/>
  </xdr:twoCellAnchor>
  <xdr:twoCellAnchor>
    <xdr:from>
      <xdr:col>21</xdr:col>
      <xdr:colOff>475180</xdr:colOff>
      <xdr:row>3</xdr:row>
      <xdr:rowOff>8990</xdr:rowOff>
    </xdr:from>
    <xdr:to>
      <xdr:col>29</xdr:col>
      <xdr:colOff>166955</xdr:colOff>
      <xdr:row>16</xdr:row>
      <xdr:rowOff>172949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145791</xdr:colOff>
      <xdr:row>5</xdr:row>
      <xdr:rowOff>29159</xdr:rowOff>
    </xdr:from>
    <xdr:to>
      <xdr:col>26</xdr:col>
      <xdr:colOff>451951</xdr:colOff>
      <xdr:row>11</xdr:row>
      <xdr:rowOff>184669</xdr:rowOff>
    </xdr:to>
    <xdr:sp macro="" textlink="">
      <xdr:nvSpPr>
        <xdr:cNvPr id="29" name="Freeform 28"/>
        <xdr:cNvSpPr/>
      </xdr:nvSpPr>
      <xdr:spPr>
        <a:xfrm>
          <a:off x="23374885" y="1017378"/>
          <a:ext cx="2735035" cy="1346135"/>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24</xdr:col>
      <xdr:colOff>160370</xdr:colOff>
      <xdr:row>5</xdr:row>
      <xdr:rowOff>58318</xdr:rowOff>
    </xdr:from>
    <xdr:to>
      <xdr:col>24</xdr:col>
      <xdr:colOff>558865</xdr:colOff>
      <xdr:row>6</xdr:row>
      <xdr:rowOff>92335</xdr:rowOff>
    </xdr:to>
    <xdr:sp macro="" textlink="">
      <xdr:nvSpPr>
        <xdr:cNvPr id="30" name="TextBox 29"/>
        <xdr:cNvSpPr txBox="1"/>
      </xdr:nvSpPr>
      <xdr:spPr>
        <a:xfrm>
          <a:off x="24603901" y="1046537"/>
          <a:ext cx="398495" cy="22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(2,4)</a:t>
          </a:r>
        </a:p>
      </xdr:txBody>
    </xdr:sp>
    <xdr:clientData/>
  </xdr:twoCellAnchor>
  <xdr:twoCellAnchor>
    <xdr:from>
      <xdr:col>26</xdr:col>
      <xdr:colOff>264172</xdr:colOff>
      <xdr:row>8</xdr:row>
      <xdr:rowOff>21189</xdr:rowOff>
    </xdr:from>
    <xdr:to>
      <xdr:col>27</xdr:col>
      <xdr:colOff>55206</xdr:colOff>
      <xdr:row>9</xdr:row>
      <xdr:rowOff>45488</xdr:rowOff>
    </xdr:to>
    <xdr:sp macro="" textlink="">
      <xdr:nvSpPr>
        <xdr:cNvPr id="31" name="TextBox 30"/>
        <xdr:cNvSpPr txBox="1"/>
      </xdr:nvSpPr>
      <xdr:spPr>
        <a:xfrm>
          <a:off x="25922141" y="1592814"/>
          <a:ext cx="398253" cy="22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(4,2)</a:t>
          </a:r>
        </a:p>
      </xdr:txBody>
    </xdr:sp>
    <xdr:clientData/>
  </xdr:twoCellAnchor>
  <xdr:twoCellAnchor>
    <xdr:from>
      <xdr:col>21</xdr:col>
      <xdr:colOff>442233</xdr:colOff>
      <xdr:row>10</xdr:row>
      <xdr:rowOff>140932</xdr:rowOff>
    </xdr:from>
    <xdr:to>
      <xdr:col>22</xdr:col>
      <xdr:colOff>233266</xdr:colOff>
      <xdr:row>11</xdr:row>
      <xdr:rowOff>165231</xdr:rowOff>
    </xdr:to>
    <xdr:sp macro="" textlink="">
      <xdr:nvSpPr>
        <xdr:cNvPr id="34" name="TextBox 3"/>
        <xdr:cNvSpPr txBox="1"/>
      </xdr:nvSpPr>
      <xdr:spPr>
        <a:xfrm>
          <a:off x="23064108" y="2117370"/>
          <a:ext cx="398252" cy="22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(0,0)</a:t>
          </a:r>
        </a:p>
      </xdr:txBody>
    </xdr:sp>
    <xdr:clientData/>
  </xdr:twoCellAnchor>
  <xdr:twoCellAnchor>
    <xdr:from>
      <xdr:col>22</xdr:col>
      <xdr:colOff>64925</xdr:colOff>
      <xdr:row>4</xdr:row>
      <xdr:rowOff>6610</xdr:rowOff>
    </xdr:from>
    <xdr:to>
      <xdr:col>22</xdr:col>
      <xdr:colOff>463420</xdr:colOff>
      <xdr:row>5</xdr:row>
      <xdr:rowOff>40628</xdr:rowOff>
    </xdr:to>
    <xdr:sp macro="" textlink="">
      <xdr:nvSpPr>
        <xdr:cNvPr id="35" name="TextBox 34"/>
        <xdr:cNvSpPr txBox="1"/>
      </xdr:nvSpPr>
      <xdr:spPr>
        <a:xfrm>
          <a:off x="23294019" y="804329"/>
          <a:ext cx="398495" cy="224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(0,5)</a:t>
          </a:r>
        </a:p>
      </xdr:txBody>
    </xdr:sp>
    <xdr:clientData/>
  </xdr:twoCellAnchor>
  <xdr:twoCellAnchor>
    <xdr:from>
      <xdr:col>26</xdr:col>
      <xdr:colOff>415132</xdr:colOff>
      <xdr:row>5</xdr:row>
      <xdr:rowOff>137318</xdr:rowOff>
    </xdr:from>
    <xdr:to>
      <xdr:col>29</xdr:col>
      <xdr:colOff>105570</xdr:colOff>
      <xdr:row>8</xdr:row>
      <xdr:rowOff>30162</xdr:rowOff>
    </xdr:to>
    <xdr:sp macro="" textlink="">
      <xdr:nvSpPr>
        <xdr:cNvPr id="36" name="TextBox 35"/>
        <xdr:cNvSpPr txBox="1"/>
      </xdr:nvSpPr>
      <xdr:spPr>
        <a:xfrm>
          <a:off x="9959182" y="1070768"/>
          <a:ext cx="1519238" cy="470694"/>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t>(4,2): optimal solution following alternative a)</a:t>
          </a:r>
        </a:p>
      </xdr:txBody>
    </xdr:sp>
    <xdr:clientData/>
  </xdr:twoCellAnchor>
  <xdr:twoCellAnchor>
    <xdr:from>
      <xdr:col>24</xdr:col>
      <xdr:colOff>54770</xdr:colOff>
      <xdr:row>2</xdr:row>
      <xdr:rowOff>184149</xdr:rowOff>
    </xdr:from>
    <xdr:to>
      <xdr:col>26</xdr:col>
      <xdr:colOff>352426</xdr:colOff>
      <xdr:row>5</xdr:row>
      <xdr:rowOff>53180</xdr:rowOff>
    </xdr:to>
    <xdr:sp macro="" textlink="">
      <xdr:nvSpPr>
        <xdr:cNvPr id="37" name="TextBox 36"/>
        <xdr:cNvSpPr txBox="1"/>
      </xdr:nvSpPr>
      <xdr:spPr>
        <a:xfrm>
          <a:off x="8379620" y="558799"/>
          <a:ext cx="1516856" cy="427831"/>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t>(2,4): optimal solution following alternative b)</a:t>
          </a:r>
        </a:p>
      </xdr:txBody>
    </xdr:sp>
    <xdr:clientData/>
  </xdr:twoCellAnchor>
  <xdr:twoCellAnchor>
    <xdr:from>
      <xdr:col>42</xdr:col>
      <xdr:colOff>0</xdr:colOff>
      <xdr:row>36</xdr:row>
      <xdr:rowOff>0</xdr:rowOff>
    </xdr:from>
    <xdr:to>
      <xdr:col>51</xdr:col>
      <xdr:colOff>56129</xdr:colOff>
      <xdr:row>42</xdr:row>
      <xdr:rowOff>155510</xdr:rowOff>
    </xdr:to>
    <xdr:sp macro="" textlink="">
      <xdr:nvSpPr>
        <xdr:cNvPr id="50" name="Freeform 49"/>
        <xdr:cNvSpPr/>
      </xdr:nvSpPr>
      <xdr:spPr>
        <a:xfrm>
          <a:off x="607219" y="8251031"/>
          <a:ext cx="2794566" cy="1334229"/>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42</xdr:col>
      <xdr:colOff>0</xdr:colOff>
      <xdr:row>36</xdr:row>
      <xdr:rowOff>0</xdr:rowOff>
    </xdr:from>
    <xdr:to>
      <xdr:col>42</xdr:col>
      <xdr:colOff>4857</xdr:colOff>
      <xdr:row>42</xdr:row>
      <xdr:rowOff>155510</xdr:rowOff>
    </xdr:to>
    <xdr:cxnSp macro="">
      <xdr:nvCxnSpPr>
        <xdr:cNvPr id="51" name="Straight Arrow Connector 50"/>
        <xdr:cNvCxnSpPr>
          <a:stCxn id="50" idx="0"/>
          <a:endCxn id="50" idx="5"/>
        </xdr:cNvCxnSpPr>
      </xdr:nvCxnSpPr>
      <xdr:spPr>
        <a:xfrm flipH="1" flipV="1">
          <a:off x="607219" y="8251031"/>
          <a:ext cx="4857" cy="1334229"/>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280988</xdr:colOff>
      <xdr:row>42</xdr:row>
      <xdr:rowOff>166688</xdr:rowOff>
    </xdr:from>
    <xdr:to>
      <xdr:col>44</xdr:col>
      <xdr:colOff>59531</xdr:colOff>
      <xdr:row>44</xdr:row>
      <xdr:rowOff>83343</xdr:rowOff>
    </xdr:to>
    <xdr:sp macro="" textlink="">
      <xdr:nvSpPr>
        <xdr:cNvPr id="52" name="TextBox 3"/>
        <xdr:cNvSpPr txBox="1"/>
      </xdr:nvSpPr>
      <xdr:spPr>
        <a:xfrm>
          <a:off x="18485644" y="8417719"/>
          <a:ext cx="588168"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(0,0)</a:t>
          </a:r>
        </a:p>
      </xdr:txBody>
    </xdr:sp>
    <xdr:clientData/>
  </xdr:twoCellAnchor>
  <xdr:twoCellAnchor>
    <xdr:from>
      <xdr:col>41</xdr:col>
      <xdr:colOff>595312</xdr:colOff>
      <xdr:row>36</xdr:row>
      <xdr:rowOff>0</xdr:rowOff>
    </xdr:from>
    <xdr:to>
      <xdr:col>46</xdr:col>
      <xdr:colOff>65116</xdr:colOff>
      <xdr:row>37</xdr:row>
      <xdr:rowOff>72716</xdr:rowOff>
    </xdr:to>
    <xdr:cxnSp macro="">
      <xdr:nvCxnSpPr>
        <xdr:cNvPr id="53" name="Straight Arrow Connector 52"/>
        <xdr:cNvCxnSpPr/>
      </xdr:nvCxnSpPr>
      <xdr:spPr>
        <a:xfrm>
          <a:off x="595312" y="8251031"/>
          <a:ext cx="1374804" cy="275123"/>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83344</xdr:colOff>
      <xdr:row>36</xdr:row>
      <xdr:rowOff>11906</xdr:rowOff>
    </xdr:from>
    <xdr:to>
      <xdr:col>47</xdr:col>
      <xdr:colOff>136558</xdr:colOff>
      <xdr:row>37</xdr:row>
      <xdr:rowOff>34017</xdr:rowOff>
    </xdr:to>
    <xdr:sp macro="" textlink="">
      <xdr:nvSpPr>
        <xdr:cNvPr id="54" name="TextBox 53"/>
        <xdr:cNvSpPr txBox="1"/>
      </xdr:nvSpPr>
      <xdr:spPr>
        <a:xfrm>
          <a:off x="1833563" y="8262937"/>
          <a:ext cx="398495" cy="224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(2,4)</a:t>
          </a:r>
        </a:p>
      </xdr:txBody>
    </xdr:sp>
    <xdr:clientData/>
  </xdr:twoCellAnchor>
  <xdr:twoCellAnchor>
    <xdr:from>
      <xdr:col>42</xdr:col>
      <xdr:colOff>0</xdr:colOff>
      <xdr:row>7</xdr:row>
      <xdr:rowOff>0</xdr:rowOff>
    </xdr:from>
    <xdr:to>
      <xdr:col>51</xdr:col>
      <xdr:colOff>56129</xdr:colOff>
      <xdr:row>13</xdr:row>
      <xdr:rowOff>167416</xdr:rowOff>
    </xdr:to>
    <xdr:sp macro="" textlink="">
      <xdr:nvSpPr>
        <xdr:cNvPr id="55" name="Freeform 54"/>
        <xdr:cNvSpPr/>
      </xdr:nvSpPr>
      <xdr:spPr>
        <a:xfrm>
          <a:off x="18490406" y="1357313"/>
          <a:ext cx="2627879" cy="1346134"/>
        </a:xfrm>
        <a:custGeom>
          <a:avLst/>
          <a:gdLst>
            <a:gd name="connsiteX0" fmla="*/ 4859 w 2736007"/>
            <a:gd name="connsiteY0" fmla="*/ 1331556 h 1331556"/>
            <a:gd name="connsiteX1" fmla="*/ 690076 w 2736007"/>
            <a:gd name="connsiteY1" fmla="*/ 1331556 h 1331556"/>
            <a:gd name="connsiteX2" fmla="*/ 2055650 w 2736007"/>
            <a:gd name="connsiteY2" fmla="*/ 1059413 h 1331556"/>
            <a:gd name="connsiteX3" fmla="*/ 2736007 w 2736007"/>
            <a:gd name="connsiteY3" fmla="*/ 796989 h 1331556"/>
            <a:gd name="connsiteX4" fmla="*/ 1375293 w 2736007"/>
            <a:gd name="connsiteY4" fmla="*/ 272142 h 1331556"/>
            <a:gd name="connsiteX5" fmla="*/ 0 w 2736007"/>
            <a:gd name="connsiteY5" fmla="*/ 0 h 1331556"/>
            <a:gd name="connsiteX6" fmla="*/ 4859 w 2736007"/>
            <a:gd name="connsiteY6" fmla="*/ 1331556 h 1331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36007" h="1331556">
              <a:moveTo>
                <a:pt x="4859" y="1331556"/>
              </a:moveTo>
              <a:lnTo>
                <a:pt x="690076" y="1331556"/>
              </a:lnTo>
              <a:lnTo>
                <a:pt x="2055650" y="1059413"/>
              </a:lnTo>
              <a:lnTo>
                <a:pt x="2736007" y="796989"/>
              </a:lnTo>
              <a:lnTo>
                <a:pt x="1375293" y="272142"/>
              </a:lnTo>
              <a:lnTo>
                <a:pt x="0" y="0"/>
              </a:lnTo>
              <a:cubicBezTo>
                <a:pt x="3240" y="445472"/>
                <a:pt x="6479" y="890943"/>
                <a:pt x="4859" y="1331556"/>
              </a:cubicBezTo>
              <a:close/>
            </a:path>
          </a:pathLst>
        </a:custGeom>
        <a:solidFill>
          <a:srgbClr val="E2F0D9">
            <a:alpha val="45882"/>
          </a:srgbClr>
        </a:solidFill>
        <a:ln>
          <a:solidFill>
            <a:srgbClr val="000000">
              <a:alpha val="47843"/>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42</xdr:col>
      <xdr:colOff>4921</xdr:colOff>
      <xdr:row>13</xdr:row>
      <xdr:rowOff>167416</xdr:rowOff>
    </xdr:from>
    <xdr:to>
      <xdr:col>44</xdr:col>
      <xdr:colOff>174965</xdr:colOff>
      <xdr:row>13</xdr:row>
      <xdr:rowOff>167416</xdr:rowOff>
    </xdr:to>
    <xdr:cxnSp macro="">
      <xdr:nvCxnSpPr>
        <xdr:cNvPr id="56" name="Straight Arrow Connector 55"/>
        <xdr:cNvCxnSpPr>
          <a:stCxn id="55" idx="0"/>
          <a:endCxn id="55" idx="1"/>
        </xdr:cNvCxnSpPr>
      </xdr:nvCxnSpPr>
      <xdr:spPr>
        <a:xfrm>
          <a:off x="18495327" y="2703447"/>
          <a:ext cx="693919" cy="0"/>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174965</xdr:colOff>
      <xdr:row>12</xdr:row>
      <xdr:rowOff>94700</xdr:rowOff>
    </xdr:from>
    <xdr:to>
      <xdr:col>49</xdr:col>
      <xdr:colOff>248194</xdr:colOff>
      <xdr:row>13</xdr:row>
      <xdr:rowOff>167416</xdr:rowOff>
    </xdr:to>
    <xdr:cxnSp macro="">
      <xdr:nvCxnSpPr>
        <xdr:cNvPr id="57" name="Straight Arrow Connector 56"/>
        <xdr:cNvCxnSpPr>
          <a:stCxn id="55" idx="1"/>
          <a:endCxn id="55" idx="2"/>
        </xdr:cNvCxnSpPr>
      </xdr:nvCxnSpPr>
      <xdr:spPr>
        <a:xfrm flipV="1">
          <a:off x="19189246" y="2428325"/>
          <a:ext cx="1382917" cy="275122"/>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85724</xdr:colOff>
      <xdr:row>14</xdr:row>
      <xdr:rowOff>-1</xdr:rowOff>
    </xdr:from>
    <xdr:to>
      <xdr:col>46</xdr:col>
      <xdr:colOff>23812</xdr:colOff>
      <xdr:row>15</xdr:row>
      <xdr:rowOff>47624</xdr:rowOff>
    </xdr:to>
    <xdr:sp macro="" textlink="">
      <xdr:nvSpPr>
        <xdr:cNvPr id="58" name="TextBox 3"/>
        <xdr:cNvSpPr txBox="1"/>
      </xdr:nvSpPr>
      <xdr:spPr>
        <a:xfrm>
          <a:off x="18838068" y="2738437"/>
          <a:ext cx="7239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(1,0)</a:t>
          </a:r>
        </a:p>
      </xdr:txBody>
    </xdr:sp>
    <xdr:clientData/>
  </xdr:twoCellAnchor>
  <xdr:twoCellAnchor>
    <xdr:from>
      <xdr:col>41</xdr:col>
      <xdr:colOff>23814</xdr:colOff>
      <xdr:row>13</xdr:row>
      <xdr:rowOff>176213</xdr:rowOff>
    </xdr:from>
    <xdr:to>
      <xdr:col>42</xdr:col>
      <xdr:colOff>205476</xdr:colOff>
      <xdr:row>15</xdr:row>
      <xdr:rowOff>0</xdr:rowOff>
    </xdr:to>
    <xdr:sp macro="" textlink="">
      <xdr:nvSpPr>
        <xdr:cNvPr id="59" name="TextBox 3"/>
        <xdr:cNvSpPr txBox="1"/>
      </xdr:nvSpPr>
      <xdr:spPr>
        <a:xfrm>
          <a:off x="18228470" y="2712244"/>
          <a:ext cx="46741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(0,0)</a:t>
          </a:r>
        </a:p>
      </xdr:txBody>
    </xdr:sp>
    <xdr:clientData/>
  </xdr:twoCellAnchor>
  <xdr:twoCellAnchor>
    <xdr:from>
      <xdr:col>49</xdr:col>
      <xdr:colOff>140495</xdr:colOff>
      <xdr:row>12</xdr:row>
      <xdr:rowOff>128586</xdr:rowOff>
    </xdr:from>
    <xdr:to>
      <xdr:col>50</xdr:col>
      <xdr:colOff>324539</xdr:colOff>
      <xdr:row>13</xdr:row>
      <xdr:rowOff>164931</xdr:rowOff>
    </xdr:to>
    <xdr:sp macro="" textlink="">
      <xdr:nvSpPr>
        <xdr:cNvPr id="60" name="TextBox 3"/>
        <xdr:cNvSpPr txBox="1"/>
      </xdr:nvSpPr>
      <xdr:spPr>
        <a:xfrm>
          <a:off x="20464464" y="2462211"/>
          <a:ext cx="791263" cy="23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pt-PT" sz="900">
              <a:solidFill>
                <a:schemeClr val="accent6"/>
              </a:solidFill>
            </a:rPr>
            <a:t>(3,1)</a:t>
          </a:r>
        </a:p>
      </xdr:txBody>
    </xdr:sp>
    <xdr:clientData/>
  </xdr:twoCellAnchor>
  <xdr:twoCellAnchor>
    <xdr:from>
      <xdr:col>51</xdr:col>
      <xdr:colOff>11906</xdr:colOff>
      <xdr:row>9</xdr:row>
      <xdr:rowOff>154780</xdr:rowOff>
    </xdr:from>
    <xdr:to>
      <xdr:col>51</xdr:col>
      <xdr:colOff>410159</xdr:colOff>
      <xdr:row>10</xdr:row>
      <xdr:rowOff>179079</xdr:rowOff>
    </xdr:to>
    <xdr:sp macro="" textlink="">
      <xdr:nvSpPr>
        <xdr:cNvPr id="61" name="TextBox 60"/>
        <xdr:cNvSpPr txBox="1"/>
      </xdr:nvSpPr>
      <xdr:spPr>
        <a:xfrm>
          <a:off x="33444656" y="6631780"/>
          <a:ext cx="398253" cy="21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accent6"/>
              </a:solidFill>
            </a:rPr>
            <a:t>(4,2)</a:t>
          </a:r>
        </a:p>
      </xdr:txBody>
    </xdr:sp>
    <xdr:clientData/>
  </xdr:twoCellAnchor>
  <xdr:twoCellAnchor>
    <xdr:from>
      <xdr:col>49</xdr:col>
      <xdr:colOff>248194</xdr:colOff>
      <xdr:row>11</xdr:row>
      <xdr:rowOff>31809</xdr:rowOff>
    </xdr:from>
    <xdr:to>
      <xdr:col>51</xdr:col>
      <xdr:colOff>56129</xdr:colOff>
      <xdr:row>12</xdr:row>
      <xdr:rowOff>94700</xdr:rowOff>
    </xdr:to>
    <xdr:cxnSp macro="">
      <xdr:nvCxnSpPr>
        <xdr:cNvPr id="62" name="Straight Arrow Connector 61"/>
        <xdr:cNvCxnSpPr>
          <a:stCxn id="55" idx="2"/>
          <a:endCxn id="55" idx="3"/>
        </xdr:cNvCxnSpPr>
      </xdr:nvCxnSpPr>
      <xdr:spPr>
        <a:xfrm flipV="1">
          <a:off x="20572163" y="2163028"/>
          <a:ext cx="688997" cy="265297"/>
        </a:xfrm>
        <a:prstGeom prst="straightConnector1">
          <a:avLst/>
        </a:prstGeom>
        <a:ln w="1905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0.49591</cdr:x>
      <cdr:y>0.53801</cdr:y>
    </cdr:from>
    <cdr:to>
      <cdr:x>0.58346</cdr:x>
      <cdr:y>0.62093</cdr:y>
    </cdr:to>
    <cdr:sp macro="" textlink="">
      <cdr:nvSpPr>
        <cdr:cNvPr id="2" name="TextBox 3"/>
        <cdr:cNvSpPr txBox="1"/>
      </cdr:nvSpPr>
      <cdr:spPr>
        <a:xfrm xmlns:a="http://schemas.openxmlformats.org/drawingml/2006/main">
          <a:off x="2257101" y="1450392"/>
          <a:ext cx="398495" cy="2235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pt-PT" sz="900">
              <a:solidFill>
                <a:schemeClr val="accent6"/>
              </a:solidFill>
            </a:rPr>
            <a:t>(3,1)</a:t>
          </a:r>
        </a:p>
      </cdr:txBody>
    </cdr:sp>
  </cdr:relSizeAnchor>
  <cdr:relSizeAnchor xmlns:cdr="http://schemas.openxmlformats.org/drawingml/2006/chartDrawing">
    <cdr:from>
      <cdr:x>0.20228</cdr:x>
      <cdr:y>0.63355</cdr:y>
    </cdr:from>
    <cdr:to>
      <cdr:x>0.28984</cdr:x>
      <cdr:y>0.71647</cdr:y>
    </cdr:to>
    <cdr:sp macro="" textlink="">
      <cdr:nvSpPr>
        <cdr:cNvPr id="3" name="TextBox 3"/>
        <cdr:cNvSpPr txBox="1"/>
      </cdr:nvSpPr>
      <cdr:spPr>
        <a:xfrm xmlns:a="http://schemas.openxmlformats.org/drawingml/2006/main">
          <a:off x="920686" y="1707955"/>
          <a:ext cx="398495" cy="2235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pt-PT" sz="900">
              <a:solidFill>
                <a:schemeClr val="accent6"/>
              </a:solidFill>
            </a:rPr>
            <a:t>(1,0)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5"/>
  <sheetViews>
    <sheetView tabSelected="1" topLeftCell="AJ7" zoomScale="120" zoomScaleNormal="120" workbookViewId="0">
      <selection activeCell="AT28" sqref="AT28"/>
    </sheetView>
  </sheetViews>
  <sheetFormatPr defaultRowHeight="14.4"/>
  <cols>
    <col min="2" max="2" width="11.6640625" customWidth="1"/>
    <col min="3" max="3" width="2.109375" bestFit="1" customWidth="1"/>
    <col min="4" max="4" width="3.109375" bestFit="1" customWidth="1"/>
    <col min="5" max="5" width="2.33203125" bestFit="1" customWidth="1"/>
    <col min="6" max="6" width="2.88671875" bestFit="1" customWidth="1"/>
    <col min="7" max="7" width="3.44140625" bestFit="1" customWidth="1"/>
    <col min="8" max="8" width="2.109375" bestFit="1" customWidth="1"/>
    <col min="9" max="9" width="4.109375" customWidth="1"/>
    <col min="11" max="11" width="5.5546875" customWidth="1"/>
    <col min="12" max="12" width="4.44140625" bestFit="1" customWidth="1"/>
    <col min="13" max="13" width="2.44140625" bestFit="1" customWidth="1"/>
    <col min="14" max="15" width="3.44140625" bestFit="1" customWidth="1"/>
    <col min="16" max="18" width="3.6640625" customWidth="1"/>
    <col min="19" max="19" width="3.6640625" bestFit="1" customWidth="1"/>
    <col min="20" max="21" width="5.5546875" customWidth="1"/>
    <col min="31" max="38" width="6.33203125" style="1" customWidth="1"/>
    <col min="42" max="42" width="4.33203125" style="2" bestFit="1" customWidth="1"/>
    <col min="43" max="49" width="4" customWidth="1"/>
    <col min="50" max="51" width="6.5546875" customWidth="1"/>
    <col min="65" max="65" width="3.44140625" customWidth="1"/>
    <col min="67" max="67" width="9.109375" customWidth="1"/>
  </cols>
  <sheetData>
    <row r="1" spans="1:69">
      <c r="A1">
        <v>1</v>
      </c>
      <c r="BH1" s="110"/>
      <c r="BI1" s="110"/>
      <c r="BJ1" s="110"/>
      <c r="BK1" s="110"/>
      <c r="BL1" s="110"/>
      <c r="BM1" s="110"/>
      <c r="BN1" s="110"/>
      <c r="BO1" s="110"/>
      <c r="BP1" s="110"/>
      <c r="BQ1" s="110"/>
    </row>
    <row r="2" spans="1:69" ht="15" customHeight="1">
      <c r="B2" s="3" t="s">
        <v>0</v>
      </c>
      <c r="C2" s="3">
        <v>2</v>
      </c>
      <c r="D2" s="4" t="s">
        <v>1</v>
      </c>
      <c r="E2" s="5" t="s">
        <v>2</v>
      </c>
      <c r="F2" s="3">
        <v>2</v>
      </c>
      <c r="G2" s="5" t="s">
        <v>3</v>
      </c>
      <c r="H2" s="5"/>
      <c r="I2" s="5"/>
      <c r="K2" s="91" t="s">
        <v>30</v>
      </c>
      <c r="AE2" s="120" t="s">
        <v>33</v>
      </c>
      <c r="AF2" s="120"/>
      <c r="AG2" s="120"/>
      <c r="AH2" s="120"/>
      <c r="AI2" s="120"/>
      <c r="AJ2" s="120"/>
      <c r="AK2" s="120"/>
      <c r="AL2" s="120"/>
      <c r="AM2" s="120"/>
      <c r="BA2" s="91" t="s">
        <v>37</v>
      </c>
      <c r="BH2" s="110"/>
      <c r="BI2" s="111"/>
      <c r="BJ2" s="110"/>
      <c r="BK2" s="110"/>
      <c r="BL2" s="110"/>
      <c r="BM2" s="110"/>
      <c r="BN2" s="110"/>
      <c r="BO2" s="110"/>
      <c r="BP2" s="110"/>
      <c r="BQ2" s="110"/>
    </row>
    <row r="3" spans="1:69" ht="15" customHeight="1">
      <c r="B3" s="3"/>
      <c r="C3" s="3"/>
      <c r="D3" s="4"/>
      <c r="E3" s="5"/>
      <c r="F3" s="3"/>
      <c r="G3" s="5"/>
      <c r="H3" s="5"/>
      <c r="I3" s="5"/>
      <c r="AE3" s="120"/>
      <c r="AF3" s="120"/>
      <c r="AG3" s="120"/>
      <c r="AH3" s="120"/>
      <c r="AI3" s="120"/>
      <c r="AJ3" s="120"/>
      <c r="AK3" s="120"/>
      <c r="AL3" s="120"/>
      <c r="AM3" s="120"/>
      <c r="AX3" s="10"/>
      <c r="AY3" s="10"/>
      <c r="BH3" s="110"/>
      <c r="BI3" s="108"/>
      <c r="BJ3" s="108"/>
      <c r="BK3" s="108"/>
      <c r="BL3" s="110"/>
      <c r="BM3" s="108"/>
      <c r="BN3" s="108"/>
      <c r="BO3" s="110"/>
      <c r="BP3" s="110"/>
      <c r="BQ3" s="110"/>
    </row>
    <row r="4" spans="1:69">
      <c r="B4" s="5" t="s">
        <v>11</v>
      </c>
      <c r="C4" s="3"/>
      <c r="D4" s="4"/>
      <c r="E4" s="5"/>
      <c r="F4" s="3"/>
      <c r="G4" s="5"/>
      <c r="H4" s="5"/>
      <c r="I4" s="5"/>
      <c r="L4" s="2"/>
      <c r="T4" s="125" t="s">
        <v>1</v>
      </c>
      <c r="U4" s="125" t="s">
        <v>3</v>
      </c>
      <c r="AE4" s="120"/>
      <c r="AF4" s="120"/>
      <c r="AG4" s="120"/>
      <c r="AH4" s="120"/>
      <c r="AI4" s="120"/>
      <c r="AJ4" s="120"/>
      <c r="AK4" s="120"/>
      <c r="AL4" s="120"/>
      <c r="AM4" s="120"/>
      <c r="AP4" s="13"/>
      <c r="AQ4" s="3"/>
      <c r="AR4" s="4"/>
      <c r="AS4" s="5"/>
      <c r="AT4" s="3"/>
      <c r="AU4" s="5"/>
      <c r="AV4" s="5"/>
      <c r="AW4" s="5"/>
      <c r="BB4" s="120" t="s">
        <v>38</v>
      </c>
      <c r="BC4" s="120"/>
      <c r="BD4" s="120"/>
      <c r="BE4" s="120"/>
      <c r="BF4" s="120"/>
      <c r="BG4" s="120"/>
      <c r="BH4" s="110"/>
      <c r="BI4" s="112"/>
      <c r="BJ4" s="124"/>
      <c r="BK4" s="124"/>
      <c r="BL4" s="113"/>
      <c r="BM4" s="113"/>
      <c r="BN4" s="113"/>
      <c r="BO4" s="110"/>
      <c r="BP4" s="110"/>
      <c r="BQ4" s="110"/>
    </row>
    <row r="5" spans="1:69">
      <c r="B5" s="5"/>
      <c r="C5" s="3">
        <v>1</v>
      </c>
      <c r="D5" s="4" t="s">
        <v>1</v>
      </c>
      <c r="E5" s="5" t="s">
        <v>2</v>
      </c>
      <c r="F5" s="3">
        <v>2</v>
      </c>
      <c r="G5" s="5" t="s">
        <v>3</v>
      </c>
      <c r="H5" s="5" t="s">
        <v>14</v>
      </c>
      <c r="I5" s="5">
        <v>10</v>
      </c>
      <c r="K5" s="12"/>
      <c r="L5" s="13" t="s">
        <v>13</v>
      </c>
      <c r="M5" s="3">
        <v>1</v>
      </c>
      <c r="N5" s="4" t="s">
        <v>1</v>
      </c>
      <c r="O5" s="5" t="s">
        <v>2</v>
      </c>
      <c r="P5" s="3">
        <v>2</v>
      </c>
      <c r="Q5" s="5" t="s">
        <v>3</v>
      </c>
      <c r="R5" s="5" t="s">
        <v>14</v>
      </c>
      <c r="S5" s="93">
        <v>10</v>
      </c>
      <c r="T5" s="126">
        <v>0</v>
      </c>
      <c r="U5" s="126">
        <v>5</v>
      </c>
      <c r="AE5" s="120"/>
      <c r="AF5" s="120"/>
      <c r="AG5" s="120"/>
      <c r="AH5" s="120"/>
      <c r="AI5" s="120"/>
      <c r="AJ5" s="120"/>
      <c r="AK5" s="120"/>
      <c r="AL5" s="120"/>
      <c r="AM5" s="120"/>
      <c r="AP5"/>
      <c r="BB5" s="120"/>
      <c r="BC5" s="120"/>
      <c r="BD5" s="120"/>
      <c r="BE5" s="120"/>
      <c r="BF5" s="120"/>
      <c r="BG5" s="120"/>
      <c r="BH5" s="110"/>
      <c r="BI5" s="114"/>
      <c r="BJ5" s="113"/>
      <c r="BK5" s="113"/>
      <c r="BL5" s="113"/>
      <c r="BM5" s="108"/>
      <c r="BN5" s="108"/>
      <c r="BO5" s="110"/>
      <c r="BP5" s="110"/>
      <c r="BQ5" s="110"/>
    </row>
    <row r="6" spans="1:69" ht="15" thickBot="1">
      <c r="B6" s="5"/>
      <c r="C6" s="3">
        <v>1</v>
      </c>
      <c r="D6" s="4" t="s">
        <v>1</v>
      </c>
      <c r="E6" s="5" t="s">
        <v>2</v>
      </c>
      <c r="F6" s="3">
        <v>1</v>
      </c>
      <c r="G6" s="5" t="s">
        <v>3</v>
      </c>
      <c r="H6" s="5" t="s">
        <v>14</v>
      </c>
      <c r="I6" s="5">
        <v>6</v>
      </c>
      <c r="K6" s="12"/>
      <c r="L6" s="2"/>
      <c r="S6" s="94"/>
      <c r="T6" s="126">
        <v>10</v>
      </c>
      <c r="U6" s="126">
        <v>0</v>
      </c>
      <c r="AE6" s="104" t="s">
        <v>4</v>
      </c>
      <c r="AP6" s="104" t="s">
        <v>4</v>
      </c>
      <c r="BH6" s="110"/>
      <c r="BI6" s="114"/>
      <c r="BJ6" s="113"/>
      <c r="BK6" s="113"/>
      <c r="BL6" s="115"/>
      <c r="BM6" s="108"/>
      <c r="BN6" s="113"/>
      <c r="BO6" s="110"/>
      <c r="BP6" s="110"/>
      <c r="BQ6" s="110"/>
    </row>
    <row r="7" spans="1:69" ht="15.75" customHeight="1" thickBot="1">
      <c r="B7" s="5"/>
      <c r="C7" s="3">
        <v>1</v>
      </c>
      <c r="D7" s="4" t="s">
        <v>1</v>
      </c>
      <c r="E7" s="5" t="s">
        <v>2</v>
      </c>
      <c r="F7" s="3">
        <v>-2</v>
      </c>
      <c r="G7" s="5" t="s">
        <v>3</v>
      </c>
      <c r="H7" s="5" t="s">
        <v>14</v>
      </c>
      <c r="I7" s="5">
        <v>1</v>
      </c>
      <c r="L7" s="20" t="s">
        <v>17</v>
      </c>
      <c r="M7" s="3">
        <v>1</v>
      </c>
      <c r="N7" s="4" t="s">
        <v>1</v>
      </c>
      <c r="O7" s="5" t="s">
        <v>2</v>
      </c>
      <c r="P7" s="3">
        <v>1</v>
      </c>
      <c r="Q7" s="5" t="s">
        <v>3</v>
      </c>
      <c r="R7" s="5" t="s">
        <v>14</v>
      </c>
      <c r="S7" s="93">
        <v>6</v>
      </c>
      <c r="T7" s="126">
        <v>0</v>
      </c>
      <c r="U7" s="127">
        <v>6</v>
      </c>
      <c r="AE7" s="6" t="s">
        <v>5</v>
      </c>
      <c r="AF7" s="7" t="str">
        <f>D10</f>
        <v>x1</v>
      </c>
      <c r="AG7" s="7" t="str">
        <f>G10</f>
        <v>X2</v>
      </c>
      <c r="AH7" s="8" t="s">
        <v>6</v>
      </c>
      <c r="AI7" s="7" t="s">
        <v>7</v>
      </c>
      <c r="AJ7" s="7" t="s">
        <v>8</v>
      </c>
      <c r="AK7" s="9" t="s">
        <v>9</v>
      </c>
      <c r="AL7" s="9" t="s">
        <v>10</v>
      </c>
      <c r="AP7"/>
      <c r="BB7" s="121" t="s">
        <v>40</v>
      </c>
      <c r="BC7" s="121"/>
      <c r="BD7" s="121"/>
      <c r="BE7" s="121"/>
      <c r="BF7" s="121"/>
      <c r="BG7" s="121"/>
      <c r="BH7" s="116"/>
      <c r="BI7" s="116"/>
      <c r="BJ7" s="116"/>
      <c r="BK7" s="116"/>
      <c r="BL7" s="116"/>
      <c r="BM7" s="116"/>
      <c r="BN7" s="113"/>
      <c r="BO7" s="110"/>
      <c r="BP7" s="110"/>
      <c r="BQ7" s="110"/>
    </row>
    <row r="8" spans="1:69" ht="15" thickBot="1">
      <c r="B8" s="5"/>
      <c r="C8" s="3">
        <v>1</v>
      </c>
      <c r="D8" s="4" t="s">
        <v>1</v>
      </c>
      <c r="E8" s="5" t="s">
        <v>2</v>
      </c>
      <c r="F8" s="3">
        <v>-1</v>
      </c>
      <c r="G8" s="5" t="s">
        <v>3</v>
      </c>
      <c r="H8" s="5" t="s">
        <v>14</v>
      </c>
      <c r="I8" s="5">
        <v>2</v>
      </c>
      <c r="L8" s="2"/>
      <c r="S8" s="94"/>
      <c r="T8" s="126">
        <v>6</v>
      </c>
      <c r="U8" s="126">
        <v>0</v>
      </c>
      <c r="AE8" s="6" t="s">
        <v>5</v>
      </c>
      <c r="AF8" s="7">
        <f>-C2</f>
        <v>-2</v>
      </c>
      <c r="AG8" s="7">
        <f>-F2</f>
        <v>-2</v>
      </c>
      <c r="AH8" s="8">
        <v>0</v>
      </c>
      <c r="AI8" s="7">
        <v>0</v>
      </c>
      <c r="AJ8" s="7">
        <v>0</v>
      </c>
      <c r="AK8" s="9">
        <v>0</v>
      </c>
      <c r="AL8" s="9">
        <v>0</v>
      </c>
      <c r="AN8" s="11" t="s">
        <v>12</v>
      </c>
      <c r="AO8" s="12">
        <v>0</v>
      </c>
      <c r="AP8"/>
      <c r="BB8" s="121"/>
      <c r="BC8" s="121"/>
      <c r="BD8" s="121"/>
      <c r="BE8" s="121"/>
      <c r="BF8" s="121"/>
      <c r="BG8" s="121"/>
      <c r="BH8" s="116"/>
      <c r="BI8" s="116"/>
      <c r="BJ8" s="116"/>
      <c r="BK8" s="116"/>
      <c r="BL8" s="116"/>
      <c r="BM8" s="116"/>
      <c r="BN8" s="113"/>
      <c r="BO8" s="110"/>
      <c r="BP8" s="110"/>
      <c r="BQ8" s="110"/>
    </row>
    <row r="9" spans="1:69">
      <c r="B9" s="5"/>
      <c r="C9" s="3"/>
      <c r="D9" s="4"/>
      <c r="E9" s="5"/>
      <c r="F9" s="3"/>
      <c r="G9" s="5"/>
      <c r="H9" s="5"/>
      <c r="I9" s="5"/>
      <c r="L9" s="30" t="s">
        <v>18</v>
      </c>
      <c r="M9" s="3">
        <v>1</v>
      </c>
      <c r="N9" s="4" t="s">
        <v>1</v>
      </c>
      <c r="O9" s="5" t="s">
        <v>2</v>
      </c>
      <c r="P9" s="3">
        <v>-2</v>
      </c>
      <c r="Q9" s="5" t="s">
        <v>3</v>
      </c>
      <c r="R9" s="5" t="s">
        <v>14</v>
      </c>
      <c r="S9" s="93">
        <v>1</v>
      </c>
      <c r="T9" s="126">
        <v>0</v>
      </c>
      <c r="U9" s="127">
        <v>-0.5</v>
      </c>
      <c r="AE9" s="14" t="s">
        <v>6</v>
      </c>
      <c r="AF9" s="15">
        <f>C5</f>
        <v>1</v>
      </c>
      <c r="AG9" s="16">
        <f>F5</f>
        <v>2</v>
      </c>
      <c r="AH9" s="17">
        <v>1</v>
      </c>
      <c r="AI9" s="16">
        <v>0</v>
      </c>
      <c r="AJ9" s="16">
        <v>0</v>
      </c>
      <c r="AK9" s="18">
        <v>0</v>
      </c>
      <c r="AL9" s="19">
        <f>I5</f>
        <v>10</v>
      </c>
      <c r="AN9" s="11" t="s">
        <v>15</v>
      </c>
      <c r="AO9" s="12">
        <v>0</v>
      </c>
      <c r="AP9"/>
      <c r="BB9" s="121"/>
      <c r="BC9" s="121"/>
      <c r="BD9" s="121"/>
      <c r="BE9" s="121"/>
      <c r="BF9" s="121"/>
      <c r="BG9" s="121"/>
      <c r="BH9" s="110"/>
      <c r="BI9" s="110"/>
      <c r="BJ9" s="110"/>
      <c r="BK9" s="110"/>
      <c r="BL9" s="110"/>
      <c r="BM9" s="110"/>
      <c r="BN9" s="109"/>
      <c r="BO9" s="110"/>
      <c r="BP9" s="110"/>
      <c r="BQ9" s="110"/>
    </row>
    <row r="10" spans="1:69">
      <c r="B10" s="5"/>
      <c r="C10" s="3"/>
      <c r="D10" s="4" t="s">
        <v>1</v>
      </c>
      <c r="E10" s="5"/>
      <c r="F10" s="3"/>
      <c r="G10" s="5" t="s">
        <v>19</v>
      </c>
      <c r="H10" s="5" t="s">
        <v>20</v>
      </c>
      <c r="I10" s="5">
        <v>0</v>
      </c>
      <c r="L10" s="2"/>
      <c r="S10" s="94"/>
      <c r="T10" s="126">
        <v>1</v>
      </c>
      <c r="U10" s="126">
        <v>0</v>
      </c>
      <c r="AE10" s="14" t="s">
        <v>7</v>
      </c>
      <c r="AF10" s="15">
        <f>C6</f>
        <v>1</v>
      </c>
      <c r="AG10" s="16">
        <f>F6</f>
        <v>1</v>
      </c>
      <c r="AH10" s="17">
        <v>0</v>
      </c>
      <c r="AI10" s="16">
        <v>1</v>
      </c>
      <c r="AJ10" s="16">
        <v>0</v>
      </c>
      <c r="AK10" s="18">
        <v>0</v>
      </c>
      <c r="AL10" s="14">
        <f>I6</f>
        <v>6</v>
      </c>
      <c r="AM10" s="11"/>
      <c r="AN10" s="11" t="s">
        <v>42</v>
      </c>
      <c r="AO10" s="94">
        <f>AL8</f>
        <v>0</v>
      </c>
      <c r="AP10"/>
      <c r="BH10" s="110"/>
      <c r="BI10" s="110"/>
      <c r="BJ10" s="110"/>
      <c r="BK10" s="110"/>
      <c r="BL10" s="110"/>
      <c r="BM10" s="110"/>
      <c r="BN10" s="109"/>
      <c r="BO10" s="110"/>
      <c r="BP10" s="110"/>
      <c r="BQ10" s="110"/>
    </row>
    <row r="11" spans="1:69">
      <c r="L11" s="2"/>
      <c r="S11" s="94"/>
      <c r="T11" s="126">
        <v>6</v>
      </c>
      <c r="U11" s="128">
        <f>5/2</f>
        <v>2.5</v>
      </c>
      <c r="AE11" s="21" t="s">
        <v>6</v>
      </c>
      <c r="AF11" s="15">
        <f>C7</f>
        <v>1</v>
      </c>
      <c r="AG11" s="15">
        <f>F7</f>
        <v>-2</v>
      </c>
      <c r="AH11" s="22">
        <v>0</v>
      </c>
      <c r="AI11" s="15">
        <v>0</v>
      </c>
      <c r="AJ11" s="15">
        <v>1</v>
      </c>
      <c r="AK11" s="23">
        <v>0</v>
      </c>
      <c r="AL11" s="24">
        <f>I7</f>
        <v>1</v>
      </c>
      <c r="AM11" s="11"/>
      <c r="AN11" s="12"/>
      <c r="AP11"/>
      <c r="BH11" s="110"/>
      <c r="BI11" s="110"/>
      <c r="BJ11" s="110"/>
      <c r="BK11" s="110"/>
      <c r="BL11" s="117"/>
      <c r="BM11" s="110"/>
      <c r="BN11" s="109"/>
      <c r="BO11" s="110"/>
      <c r="BP11" s="110"/>
      <c r="BQ11" s="110"/>
    </row>
    <row r="12" spans="1:69" ht="15" thickBot="1">
      <c r="K12" s="12"/>
      <c r="L12" s="32" t="s">
        <v>21</v>
      </c>
      <c r="M12" s="3">
        <v>1</v>
      </c>
      <c r="N12" s="4" t="s">
        <v>1</v>
      </c>
      <c r="O12" s="5" t="s">
        <v>2</v>
      </c>
      <c r="P12" s="3">
        <v>-1</v>
      </c>
      <c r="Q12" s="5" t="s">
        <v>3</v>
      </c>
      <c r="R12" s="5" t="s">
        <v>14</v>
      </c>
      <c r="S12" s="93">
        <v>2</v>
      </c>
      <c r="T12" s="126">
        <v>0</v>
      </c>
      <c r="U12" s="127">
        <v>-2</v>
      </c>
      <c r="AE12" s="25" t="s">
        <v>9</v>
      </c>
      <c r="AF12" s="26">
        <f>C8</f>
        <v>1</v>
      </c>
      <c r="AG12" s="27">
        <f>F8</f>
        <v>-1</v>
      </c>
      <c r="AH12" s="28">
        <v>0</v>
      </c>
      <c r="AI12" s="27">
        <v>0</v>
      </c>
      <c r="AJ12" s="27">
        <v>0</v>
      </c>
      <c r="AK12" s="29">
        <v>1</v>
      </c>
      <c r="AL12" s="25">
        <f>I8</f>
        <v>2</v>
      </c>
      <c r="AP12"/>
      <c r="BH12" s="110"/>
      <c r="BI12" s="110"/>
      <c r="BJ12" s="110"/>
      <c r="BK12" s="110"/>
      <c r="BL12" s="110"/>
      <c r="BM12" s="110"/>
      <c r="BN12" s="109"/>
      <c r="BO12" s="110"/>
      <c r="BP12" s="110"/>
      <c r="BQ12" s="110"/>
    </row>
    <row r="13" spans="1:69" ht="15" thickBot="1">
      <c r="K13" s="12"/>
      <c r="L13" s="2"/>
      <c r="T13" s="126">
        <v>2</v>
      </c>
      <c r="U13" s="126">
        <v>0</v>
      </c>
      <c r="AP13"/>
      <c r="AY13" t="s">
        <v>29</v>
      </c>
      <c r="BH13" s="110"/>
      <c r="BI13" s="110"/>
      <c r="BJ13" s="110"/>
      <c r="BK13" s="110"/>
      <c r="BL13" s="110"/>
      <c r="BM13" s="110"/>
      <c r="BN13" s="110"/>
      <c r="BO13" s="110"/>
      <c r="BP13" s="110"/>
      <c r="BQ13" s="110"/>
    </row>
    <row r="14" spans="1:69" ht="15" thickBot="1">
      <c r="L14" s="2"/>
      <c r="T14" s="126">
        <v>4</v>
      </c>
      <c r="U14" s="126">
        <v>2</v>
      </c>
      <c r="AE14" s="6" t="s">
        <v>5</v>
      </c>
      <c r="AF14" s="7" t="s">
        <v>1</v>
      </c>
      <c r="AG14" s="7" t="s">
        <v>19</v>
      </c>
      <c r="AH14" s="8" t="s">
        <v>6</v>
      </c>
      <c r="AI14" s="7" t="s">
        <v>7</v>
      </c>
      <c r="AJ14" s="7" t="s">
        <v>8</v>
      </c>
      <c r="AK14" s="9" t="s">
        <v>9</v>
      </c>
      <c r="AL14" s="9" t="s">
        <v>10</v>
      </c>
      <c r="AP14"/>
      <c r="BH14" s="110"/>
      <c r="BI14" s="110"/>
      <c r="BJ14" s="110"/>
      <c r="BK14" s="110"/>
      <c r="BL14" s="110"/>
      <c r="BM14" s="110"/>
      <c r="BN14" s="113"/>
      <c r="BO14" s="110"/>
      <c r="BP14" s="110"/>
      <c r="BQ14" s="110"/>
    </row>
    <row r="15" spans="1:69" ht="15" thickBot="1">
      <c r="L15" s="2"/>
      <c r="T15" s="126">
        <v>8</v>
      </c>
      <c r="U15" s="126">
        <v>6</v>
      </c>
      <c r="AE15" s="8" t="s">
        <v>5</v>
      </c>
      <c r="AF15" s="8">
        <f t="shared" ref="AF15:AL15" si="0">AF8-$AF$8*AF18</f>
        <v>0</v>
      </c>
      <c r="AG15" s="31">
        <f t="shared" si="0"/>
        <v>-6</v>
      </c>
      <c r="AH15" s="8">
        <f t="shared" si="0"/>
        <v>0</v>
      </c>
      <c r="AI15" s="7">
        <f t="shared" si="0"/>
        <v>0</v>
      </c>
      <c r="AJ15" s="7">
        <f t="shared" si="0"/>
        <v>2</v>
      </c>
      <c r="AK15" s="9">
        <f t="shared" si="0"/>
        <v>0</v>
      </c>
      <c r="AL15" s="6">
        <f t="shared" si="0"/>
        <v>2</v>
      </c>
      <c r="AN15" s="11" t="s">
        <v>12</v>
      </c>
      <c r="AO15" s="12">
        <v>1</v>
      </c>
      <c r="AP15"/>
      <c r="AV15" t="s">
        <v>28</v>
      </c>
      <c r="BH15" s="110"/>
      <c r="BI15" s="110"/>
      <c r="BJ15" s="110"/>
      <c r="BK15" s="110"/>
      <c r="BL15" s="110"/>
      <c r="BM15" s="110"/>
      <c r="BN15" s="113"/>
      <c r="BO15" s="110"/>
      <c r="BP15" s="110"/>
      <c r="BQ15" s="110"/>
    </row>
    <row r="16" spans="1:69">
      <c r="K16" s="42" t="s">
        <v>22</v>
      </c>
      <c r="L16" s="43"/>
      <c r="M16" s="44">
        <v>2</v>
      </c>
      <c r="N16" s="45" t="s">
        <v>1</v>
      </c>
      <c r="O16" s="46" t="s">
        <v>2</v>
      </c>
      <c r="P16" s="44">
        <v>2</v>
      </c>
      <c r="Q16" s="46" t="s">
        <v>3</v>
      </c>
      <c r="R16" s="46"/>
      <c r="S16" s="47"/>
      <c r="T16" s="126">
        <v>0</v>
      </c>
      <c r="U16" s="126">
        <v>6</v>
      </c>
      <c r="AE16" s="17" t="s">
        <v>6</v>
      </c>
      <c r="AF16" s="17">
        <f t="shared" ref="AF16:AL16" si="1">AF9-$AF$9*AF$18</f>
        <v>0</v>
      </c>
      <c r="AG16" s="23">
        <f t="shared" si="1"/>
        <v>4</v>
      </c>
      <c r="AH16" s="17">
        <f t="shared" si="1"/>
        <v>1</v>
      </c>
      <c r="AI16" s="16">
        <f t="shared" si="1"/>
        <v>0</v>
      </c>
      <c r="AJ16" s="16">
        <f t="shared" si="1"/>
        <v>-1</v>
      </c>
      <c r="AK16" s="18">
        <f t="shared" si="1"/>
        <v>0</v>
      </c>
      <c r="AL16" s="14">
        <f t="shared" si="1"/>
        <v>9</v>
      </c>
      <c r="AM16" s="33">
        <f>AL16/AG16</f>
        <v>2.25</v>
      </c>
      <c r="AN16" s="11" t="s">
        <v>15</v>
      </c>
      <c r="AO16" s="12">
        <v>0</v>
      </c>
      <c r="AP16"/>
      <c r="AQ16" t="s">
        <v>27</v>
      </c>
      <c r="BH16" s="110"/>
      <c r="BI16" s="110"/>
      <c r="BJ16" s="110"/>
      <c r="BK16" s="110"/>
      <c r="BL16" s="110"/>
      <c r="BM16" s="110"/>
      <c r="BN16" s="113"/>
      <c r="BO16" s="110"/>
      <c r="BP16" s="110"/>
      <c r="BQ16" s="110"/>
    </row>
    <row r="17" spans="2:69" ht="15.75" customHeight="1" thickBot="1">
      <c r="K17" s="48"/>
      <c r="L17" s="49"/>
      <c r="M17" s="50"/>
      <c r="N17" s="50"/>
      <c r="O17" s="50"/>
      <c r="P17" s="50"/>
      <c r="Q17" s="50"/>
      <c r="R17" s="50"/>
      <c r="S17" s="50"/>
      <c r="T17" s="126">
        <v>6</v>
      </c>
      <c r="U17" s="126">
        <v>0</v>
      </c>
      <c r="AE17" s="17" t="s">
        <v>7</v>
      </c>
      <c r="AF17" s="17">
        <f t="shared" ref="AF17:AL17" si="2">AF10-$AF$10*AF$18</f>
        <v>0</v>
      </c>
      <c r="AG17" s="23">
        <f t="shared" si="2"/>
        <v>3</v>
      </c>
      <c r="AH17" s="17">
        <f t="shared" si="2"/>
        <v>0</v>
      </c>
      <c r="AI17" s="16">
        <f t="shared" si="2"/>
        <v>1</v>
      </c>
      <c r="AJ17" s="16">
        <f t="shared" si="2"/>
        <v>-1</v>
      </c>
      <c r="AK17" s="18">
        <f t="shared" si="2"/>
        <v>0</v>
      </c>
      <c r="AL17" s="14">
        <f t="shared" si="2"/>
        <v>5</v>
      </c>
      <c r="AM17" s="33">
        <f t="shared" ref="AM17:AM19" si="3">AL17/AG17</f>
        <v>1.6666666666666667</v>
      </c>
      <c r="AN17" s="11" t="s">
        <v>42</v>
      </c>
      <c r="AO17" s="94">
        <f>AL15</f>
        <v>2</v>
      </c>
      <c r="AP17" s="121" t="s">
        <v>36</v>
      </c>
      <c r="AQ17" s="121"/>
      <c r="AR17" s="121"/>
      <c r="AS17" s="121"/>
      <c r="AT17" s="121"/>
      <c r="AU17" s="121"/>
      <c r="AV17" s="121"/>
      <c r="AW17" s="121"/>
      <c r="AX17" s="121"/>
      <c r="AY17" s="121"/>
      <c r="AZ17" s="121"/>
      <c r="BH17" s="110"/>
      <c r="BI17" s="110"/>
      <c r="BJ17" s="118"/>
      <c r="BK17" s="118"/>
      <c r="BL17" s="118"/>
      <c r="BM17" s="118"/>
      <c r="BN17" s="118"/>
      <c r="BO17" s="110"/>
      <c r="BP17" s="110"/>
      <c r="BQ17" s="110"/>
    </row>
    <row r="18" spans="2:69">
      <c r="AE18" s="34" t="s">
        <v>1</v>
      </c>
      <c r="AF18" s="35">
        <v>1</v>
      </c>
      <c r="AG18" s="23">
        <v>-2</v>
      </c>
      <c r="AH18" s="35">
        <v>0</v>
      </c>
      <c r="AI18" s="33">
        <v>0</v>
      </c>
      <c r="AJ18" s="33">
        <v>1</v>
      </c>
      <c r="AK18" s="36">
        <v>0</v>
      </c>
      <c r="AL18" s="37">
        <v>1</v>
      </c>
      <c r="AM18" s="33">
        <f t="shared" si="3"/>
        <v>-0.5</v>
      </c>
      <c r="AP18" s="121"/>
      <c r="AQ18" s="121"/>
      <c r="AR18" s="121"/>
      <c r="AS18" s="121"/>
      <c r="AT18" s="121"/>
      <c r="AU18" s="121"/>
      <c r="AV18" s="121"/>
      <c r="AW18" s="121"/>
      <c r="AX18" s="121"/>
      <c r="AY18" s="121"/>
      <c r="AZ18" s="121"/>
      <c r="BH18" s="110"/>
      <c r="BI18" s="110"/>
      <c r="BJ18" s="110"/>
      <c r="BK18" s="110"/>
      <c r="BL18" s="110"/>
      <c r="BM18" s="110"/>
      <c r="BN18" s="110"/>
      <c r="BO18" s="110"/>
      <c r="BP18" s="110"/>
      <c r="BQ18" s="110"/>
    </row>
    <row r="19" spans="2:69" ht="15" customHeight="1" thickBot="1">
      <c r="K19" s="121" t="s">
        <v>23</v>
      </c>
      <c r="L19" s="121"/>
      <c r="M19" s="121"/>
      <c r="N19" s="121"/>
      <c r="O19" s="121"/>
      <c r="P19" s="121"/>
      <c r="Q19" s="121"/>
      <c r="R19" s="121"/>
      <c r="S19" s="121"/>
      <c r="T19" s="121"/>
      <c r="U19" s="121"/>
      <c r="V19" s="121"/>
      <c r="W19" s="121"/>
      <c r="X19" s="121"/>
      <c r="Y19" s="121"/>
      <c r="Z19" s="121"/>
      <c r="AA19" s="121"/>
      <c r="AB19" s="121"/>
      <c r="AC19" s="121"/>
      <c r="AE19" s="38" t="s">
        <v>9</v>
      </c>
      <c r="AF19" s="39">
        <f t="shared" ref="AF19:AL19" si="4">AF12-$AF$12*AF$18</f>
        <v>0</v>
      </c>
      <c r="AG19" s="40">
        <f t="shared" si="4"/>
        <v>1</v>
      </c>
      <c r="AH19" s="39">
        <f t="shared" si="4"/>
        <v>0</v>
      </c>
      <c r="AI19" s="26">
        <f t="shared" si="4"/>
        <v>0</v>
      </c>
      <c r="AJ19" s="26">
        <f t="shared" si="4"/>
        <v>-1</v>
      </c>
      <c r="AK19" s="40">
        <f t="shared" si="4"/>
        <v>1</v>
      </c>
      <c r="AL19" s="41">
        <f t="shared" si="4"/>
        <v>1</v>
      </c>
      <c r="AM19" s="33">
        <f t="shared" si="3"/>
        <v>1</v>
      </c>
      <c r="AO19" s="100"/>
      <c r="AP19" s="121"/>
      <c r="AQ19" s="121"/>
      <c r="AR19" s="121"/>
      <c r="AS19" s="121"/>
      <c r="AT19" s="121"/>
      <c r="AU19" s="121"/>
      <c r="AV19" s="121"/>
      <c r="AW19" s="121"/>
      <c r="AX19" s="121"/>
      <c r="AY19" s="121"/>
      <c r="AZ19" s="121"/>
      <c r="BA19" s="101"/>
      <c r="BB19" s="101"/>
      <c r="BC19" s="101"/>
      <c r="BD19" s="101"/>
      <c r="BE19" s="101"/>
      <c r="BF19" s="101"/>
      <c r="BG19" s="101"/>
      <c r="BH19" s="119"/>
      <c r="BI19" s="110"/>
      <c r="BJ19" s="110"/>
      <c r="BK19" s="110"/>
      <c r="BL19" s="110"/>
      <c r="BM19" s="110"/>
      <c r="BN19" s="110"/>
      <c r="BO19" s="110"/>
      <c r="BP19" s="110"/>
      <c r="BQ19" s="110"/>
    </row>
    <row r="20" spans="2:69" ht="15" customHeight="1" thickBot="1">
      <c r="K20" s="121"/>
      <c r="L20" s="121"/>
      <c r="M20" s="121"/>
      <c r="N20" s="121"/>
      <c r="O20" s="121"/>
      <c r="P20" s="121"/>
      <c r="Q20" s="121"/>
      <c r="R20" s="121"/>
      <c r="S20" s="121"/>
      <c r="T20" s="121"/>
      <c r="U20" s="121"/>
      <c r="V20" s="121"/>
      <c r="W20" s="121"/>
      <c r="X20" s="121"/>
      <c r="Y20" s="121"/>
      <c r="Z20" s="121"/>
      <c r="AA20" s="121"/>
      <c r="AB20" s="121"/>
      <c r="AC20" s="121"/>
      <c r="AO20" s="90"/>
      <c r="AP20" s="121"/>
      <c r="AQ20" s="121"/>
      <c r="AR20" s="121"/>
      <c r="AS20" s="121"/>
      <c r="AT20" s="121"/>
      <c r="AU20" s="121"/>
      <c r="AV20" s="121"/>
      <c r="AW20" s="121"/>
      <c r="AX20" s="121"/>
      <c r="AY20" s="121"/>
      <c r="AZ20" s="121"/>
      <c r="BA20" s="101"/>
      <c r="BB20" s="120" t="s">
        <v>39</v>
      </c>
      <c r="BC20" s="120"/>
      <c r="BD20" s="120"/>
      <c r="BE20" s="120"/>
      <c r="BF20" s="120"/>
      <c r="BG20" s="120"/>
      <c r="BH20" s="119"/>
      <c r="BI20" s="110"/>
      <c r="BJ20" s="110"/>
      <c r="BK20" s="110"/>
      <c r="BL20" s="110"/>
      <c r="BM20" s="110"/>
      <c r="BN20" s="110"/>
      <c r="BO20" s="110"/>
      <c r="BP20" s="110"/>
      <c r="BQ20" s="110"/>
    </row>
    <row r="21" spans="2:69" ht="15" thickBot="1">
      <c r="K21" s="121"/>
      <c r="L21" s="121"/>
      <c r="M21" s="121"/>
      <c r="N21" s="121"/>
      <c r="O21" s="121"/>
      <c r="P21" s="121"/>
      <c r="Q21" s="121"/>
      <c r="R21" s="121"/>
      <c r="S21" s="121"/>
      <c r="T21" s="121"/>
      <c r="U21" s="121"/>
      <c r="V21" s="121"/>
      <c r="W21" s="121"/>
      <c r="X21" s="121"/>
      <c r="Y21" s="121"/>
      <c r="Z21" s="121"/>
      <c r="AA21" s="121"/>
      <c r="AB21" s="121"/>
      <c r="AC21" s="121"/>
      <c r="AE21" s="8" t="s">
        <v>5</v>
      </c>
      <c r="AF21" s="51" t="s">
        <v>1</v>
      </c>
      <c r="AG21" s="52" t="s">
        <v>19</v>
      </c>
      <c r="AH21" s="51" t="s">
        <v>6</v>
      </c>
      <c r="AI21" s="53" t="s">
        <v>7</v>
      </c>
      <c r="AJ21" s="53" t="s">
        <v>8</v>
      </c>
      <c r="AK21" s="52" t="s">
        <v>9</v>
      </c>
      <c r="AL21" s="19" t="s">
        <v>10</v>
      </c>
      <c r="AP21" s="121"/>
      <c r="AQ21" s="121"/>
      <c r="AR21" s="121"/>
      <c r="AS21" s="121"/>
      <c r="AT21" s="121"/>
      <c r="AU21" s="121"/>
      <c r="AV21" s="121"/>
      <c r="AW21" s="121"/>
      <c r="AX21" s="121"/>
      <c r="AY21" s="121"/>
      <c r="AZ21" s="121"/>
      <c r="BA21" s="101"/>
      <c r="BB21" s="120"/>
      <c r="BC21" s="120"/>
      <c r="BD21" s="120"/>
      <c r="BE21" s="120"/>
      <c r="BF21" s="120"/>
      <c r="BG21" s="120"/>
      <c r="BH21" s="119"/>
      <c r="BI21" s="110"/>
      <c r="BJ21" s="110"/>
      <c r="BK21" s="110"/>
      <c r="BL21" s="110"/>
      <c r="BM21" s="110"/>
      <c r="BN21" s="110"/>
      <c r="BO21" s="110"/>
      <c r="BP21" s="110"/>
      <c r="BQ21" s="110"/>
    </row>
    <row r="22" spans="2:69" ht="15" thickBot="1">
      <c r="K22" s="121"/>
      <c r="L22" s="121"/>
      <c r="M22" s="121"/>
      <c r="N22" s="121"/>
      <c r="O22" s="121"/>
      <c r="P22" s="121"/>
      <c r="Q22" s="121"/>
      <c r="R22" s="121"/>
      <c r="S22" s="121"/>
      <c r="T22" s="121"/>
      <c r="U22" s="121"/>
      <c r="V22" s="121"/>
      <c r="W22" s="121"/>
      <c r="X22" s="121"/>
      <c r="Y22" s="121"/>
      <c r="Z22" s="121"/>
      <c r="AA22" s="121"/>
      <c r="AB22" s="121"/>
      <c r="AC22" s="121"/>
      <c r="AE22" s="8" t="s">
        <v>5</v>
      </c>
      <c r="AF22" s="8">
        <f t="shared" ref="AF22:AL22" si="5">AF15-$AG$15*AF$26</f>
        <v>0</v>
      </c>
      <c r="AG22" s="9">
        <f t="shared" si="5"/>
        <v>0</v>
      </c>
      <c r="AH22" s="8">
        <f t="shared" si="5"/>
        <v>0</v>
      </c>
      <c r="AI22" s="7">
        <f t="shared" si="5"/>
        <v>0</v>
      </c>
      <c r="AJ22" s="54">
        <f t="shared" si="5"/>
        <v>-4</v>
      </c>
      <c r="AK22" s="9">
        <f t="shared" si="5"/>
        <v>6</v>
      </c>
      <c r="AL22" s="6">
        <f t="shared" si="5"/>
        <v>8</v>
      </c>
      <c r="AN22" s="11" t="s">
        <v>12</v>
      </c>
      <c r="AO22" s="12">
        <v>3</v>
      </c>
      <c r="AP22" s="121"/>
      <c r="AQ22" s="121"/>
      <c r="AR22" s="121"/>
      <c r="AS22" s="121"/>
      <c r="AT22" s="121"/>
      <c r="AU22" s="121"/>
      <c r="AV22" s="121"/>
      <c r="AW22" s="121"/>
      <c r="AX22" s="121"/>
      <c r="AY22" s="121"/>
      <c r="AZ22" s="121"/>
      <c r="BA22" s="101"/>
      <c r="BB22" s="120"/>
      <c r="BC22" s="120"/>
      <c r="BD22" s="120"/>
      <c r="BE22" s="120"/>
      <c r="BF22" s="120"/>
      <c r="BG22" s="120"/>
      <c r="BH22" s="101"/>
    </row>
    <row r="23" spans="2:69">
      <c r="K23" s="121" t="s">
        <v>34</v>
      </c>
      <c r="L23" s="121"/>
      <c r="M23" s="121"/>
      <c r="N23" s="121"/>
      <c r="O23" s="121"/>
      <c r="P23" s="121"/>
      <c r="Q23" s="121"/>
      <c r="R23" s="121"/>
      <c r="S23" s="121"/>
      <c r="T23" s="121"/>
      <c r="U23" s="121"/>
      <c r="V23" s="121"/>
      <c r="W23" s="121"/>
      <c r="X23" s="121"/>
      <c r="Y23" s="121"/>
      <c r="Z23" s="121"/>
      <c r="AA23" s="121"/>
      <c r="AB23" s="121"/>
      <c r="AC23" s="121"/>
      <c r="AE23" s="17" t="s">
        <v>6</v>
      </c>
      <c r="AF23" s="17">
        <f t="shared" ref="AF23:AL23" si="6">AF16-$AG$16*AF$26</f>
        <v>0</v>
      </c>
      <c r="AG23" s="18">
        <f t="shared" si="6"/>
        <v>0</v>
      </c>
      <c r="AH23" s="17">
        <f t="shared" si="6"/>
        <v>1</v>
      </c>
      <c r="AI23" s="16">
        <f t="shared" si="6"/>
        <v>0</v>
      </c>
      <c r="AJ23" s="15">
        <f t="shared" si="6"/>
        <v>3</v>
      </c>
      <c r="AK23" s="18">
        <f t="shared" si="6"/>
        <v>-4</v>
      </c>
      <c r="AL23" s="14">
        <f t="shared" si="6"/>
        <v>5</v>
      </c>
      <c r="AM23" s="33">
        <f>AL23/AJ23</f>
        <v>1.6666666666666667</v>
      </c>
      <c r="AN23" s="11" t="s">
        <v>15</v>
      </c>
      <c r="AO23" s="12">
        <v>1</v>
      </c>
    </row>
    <row r="24" spans="2:69" ht="15.75" customHeight="1">
      <c r="K24" s="121"/>
      <c r="L24" s="121"/>
      <c r="M24" s="121"/>
      <c r="N24" s="121"/>
      <c r="O24" s="121"/>
      <c r="P24" s="121"/>
      <c r="Q24" s="121"/>
      <c r="R24" s="121"/>
      <c r="S24" s="121"/>
      <c r="T24" s="121"/>
      <c r="U24" s="121"/>
      <c r="V24" s="121"/>
      <c r="W24" s="121"/>
      <c r="X24" s="121"/>
      <c r="Y24" s="121"/>
      <c r="Z24" s="121"/>
      <c r="AA24" s="121"/>
      <c r="AB24" s="121"/>
      <c r="AC24" s="121"/>
      <c r="AE24" s="17" t="s">
        <v>7</v>
      </c>
      <c r="AF24" s="22">
        <f t="shared" ref="AF24:AL25" si="7">AF17-$AG17*AF$26</f>
        <v>0</v>
      </c>
      <c r="AG24" s="23">
        <f t="shared" si="7"/>
        <v>0</v>
      </c>
      <c r="AH24" s="22">
        <f t="shared" si="7"/>
        <v>0</v>
      </c>
      <c r="AI24" s="15">
        <f t="shared" si="7"/>
        <v>1</v>
      </c>
      <c r="AJ24" s="15">
        <f t="shared" si="7"/>
        <v>2</v>
      </c>
      <c r="AK24" s="23">
        <f t="shared" si="7"/>
        <v>-3</v>
      </c>
      <c r="AL24" s="55">
        <f t="shared" si="7"/>
        <v>2</v>
      </c>
      <c r="AM24" s="33">
        <f t="shared" ref="AM24:AM26" si="8">AL24/AJ24</f>
        <v>1</v>
      </c>
      <c r="AN24" s="11" t="s">
        <v>42</v>
      </c>
      <c r="AO24" s="94">
        <f>AL22</f>
        <v>8</v>
      </c>
      <c r="AP24" s="105"/>
      <c r="AQ24" s="105"/>
      <c r="AR24" s="105"/>
      <c r="AS24" s="105"/>
      <c r="AT24" s="105"/>
      <c r="AU24" s="105"/>
      <c r="AV24" s="105"/>
      <c r="AW24" s="105"/>
      <c r="AX24" s="105"/>
      <c r="AY24" s="105"/>
      <c r="AZ24" s="105"/>
      <c r="BA24" s="105"/>
      <c r="BB24" s="122" t="s">
        <v>41</v>
      </c>
      <c r="BC24" s="122"/>
      <c r="BD24" s="122"/>
      <c r="BE24" s="122"/>
      <c r="BF24" s="122"/>
      <c r="BG24" s="122"/>
      <c r="BH24" s="105"/>
    </row>
    <row r="25" spans="2:69">
      <c r="W25" s="103"/>
      <c r="X25" s="103"/>
      <c r="Y25" s="103"/>
      <c r="Z25" s="103"/>
      <c r="AA25" s="103"/>
      <c r="AB25" s="103"/>
      <c r="AC25" s="103"/>
      <c r="AE25" s="34" t="s">
        <v>1</v>
      </c>
      <c r="AF25" s="17">
        <f t="shared" si="7"/>
        <v>1</v>
      </c>
      <c r="AG25" s="18">
        <f t="shared" si="7"/>
        <v>0</v>
      </c>
      <c r="AH25" s="17">
        <f t="shared" si="7"/>
        <v>0</v>
      </c>
      <c r="AI25" s="16">
        <f t="shared" si="7"/>
        <v>0</v>
      </c>
      <c r="AJ25" s="15">
        <f t="shared" si="7"/>
        <v>-1</v>
      </c>
      <c r="AK25" s="18">
        <f t="shared" si="7"/>
        <v>2</v>
      </c>
      <c r="AL25" s="21">
        <f t="shared" si="7"/>
        <v>3</v>
      </c>
      <c r="AM25" s="33">
        <f t="shared" si="8"/>
        <v>-3</v>
      </c>
      <c r="AP25" s="105"/>
      <c r="AQ25" s="105"/>
      <c r="AR25" s="105"/>
      <c r="AS25" s="105"/>
      <c r="AT25" s="105"/>
      <c r="AU25" s="105"/>
      <c r="AV25" s="105"/>
      <c r="AW25" s="105"/>
      <c r="AX25" s="105"/>
      <c r="AY25" s="105"/>
      <c r="AZ25" s="105"/>
      <c r="BA25" s="105"/>
      <c r="BB25" s="122"/>
      <c r="BC25" s="122"/>
      <c r="BD25" s="122"/>
      <c r="BE25" s="122"/>
      <c r="BF25" s="122"/>
      <c r="BG25" s="122"/>
      <c r="BH25" s="105"/>
    </row>
    <row r="26" spans="2:69" ht="15" thickBot="1">
      <c r="K26" s="91" t="s">
        <v>31</v>
      </c>
      <c r="W26" s="102"/>
      <c r="X26" s="102"/>
      <c r="Y26" s="102"/>
      <c r="Z26" s="102"/>
      <c r="AA26" s="102"/>
      <c r="AB26" s="102"/>
      <c r="AC26" s="102"/>
      <c r="AE26" s="38" t="s">
        <v>3</v>
      </c>
      <c r="AF26" s="56">
        <v>0</v>
      </c>
      <c r="AG26" s="57">
        <v>1</v>
      </c>
      <c r="AH26" s="56">
        <v>0</v>
      </c>
      <c r="AI26" s="58">
        <v>0</v>
      </c>
      <c r="AJ26" s="26">
        <v>-1</v>
      </c>
      <c r="AK26" s="57">
        <v>1</v>
      </c>
      <c r="AL26" s="59">
        <v>1</v>
      </c>
      <c r="AM26" s="33">
        <f t="shared" si="8"/>
        <v>-1</v>
      </c>
      <c r="AP26" s="105"/>
      <c r="AQ26" s="105"/>
      <c r="AR26" s="105"/>
      <c r="AS26" s="105"/>
      <c r="AT26" s="105"/>
      <c r="AU26" s="105"/>
      <c r="AV26" s="105"/>
      <c r="AW26" s="105"/>
      <c r="AX26" s="105"/>
      <c r="AY26" s="105"/>
      <c r="AZ26" s="105"/>
      <c r="BA26" s="105"/>
      <c r="BB26" s="122"/>
      <c r="BC26" s="122"/>
      <c r="BD26" s="122"/>
      <c r="BE26" s="122"/>
      <c r="BF26" s="122"/>
      <c r="BG26" s="122"/>
      <c r="BH26" s="105"/>
    </row>
    <row r="27" spans="2:69" ht="15" thickBot="1">
      <c r="M27" s="90"/>
      <c r="N27" s="90"/>
      <c r="O27" s="90"/>
      <c r="P27" s="90"/>
      <c r="Q27" s="90"/>
      <c r="W27" s="102"/>
      <c r="X27" s="102"/>
      <c r="Y27" s="102"/>
      <c r="Z27" s="102"/>
      <c r="AA27" s="102"/>
      <c r="AB27" s="102"/>
      <c r="AC27" s="102"/>
      <c r="AP27" s="105"/>
      <c r="AQ27" s="105"/>
      <c r="AR27" s="105"/>
      <c r="AS27" s="105"/>
      <c r="AT27" s="105"/>
      <c r="AU27" s="105"/>
      <c r="AV27" s="105"/>
      <c r="AW27" s="105"/>
      <c r="AX27" s="105"/>
      <c r="AY27" s="105"/>
      <c r="AZ27" s="105"/>
      <c r="BA27" s="105"/>
      <c r="BB27" s="122"/>
      <c r="BC27" s="122"/>
      <c r="BD27" s="122"/>
      <c r="BE27" s="122"/>
      <c r="BF27" s="122"/>
      <c r="BG27" s="122"/>
      <c r="BH27" s="105"/>
    </row>
    <row r="28" spans="2:69" ht="15" thickBot="1">
      <c r="B28" s="88" t="s">
        <v>4</v>
      </c>
      <c r="K28" s="1" t="s">
        <v>16</v>
      </c>
      <c r="L28" s="95" t="s">
        <v>26</v>
      </c>
      <c r="M28" s="96">
        <v>2</v>
      </c>
      <c r="N28" s="97" t="s">
        <v>1</v>
      </c>
      <c r="O28" s="98" t="s">
        <v>2</v>
      </c>
      <c r="P28" s="96">
        <v>2</v>
      </c>
      <c r="Q28" s="98" t="s">
        <v>3</v>
      </c>
      <c r="T28" s="92" t="s">
        <v>32</v>
      </c>
      <c r="U28" s="94">
        <v>0</v>
      </c>
      <c r="W28" s="102"/>
      <c r="X28" s="102"/>
      <c r="Y28" s="102"/>
      <c r="Z28" s="102"/>
      <c r="AA28" s="102"/>
      <c r="AB28" s="102"/>
      <c r="AC28" s="102"/>
      <c r="AE28" s="8" t="s">
        <v>5</v>
      </c>
      <c r="AF28" s="51" t="s">
        <v>1</v>
      </c>
      <c r="AG28" s="52" t="s">
        <v>19</v>
      </c>
      <c r="AH28" s="51" t="s">
        <v>6</v>
      </c>
      <c r="AI28" s="53" t="s">
        <v>7</v>
      </c>
      <c r="AJ28" s="53" t="s">
        <v>8</v>
      </c>
      <c r="AK28" s="52" t="s">
        <v>9</v>
      </c>
      <c r="AL28" s="19" t="s">
        <v>10</v>
      </c>
      <c r="AP28" s="105"/>
      <c r="AQ28" s="105"/>
      <c r="AR28" s="105"/>
      <c r="AS28" s="105"/>
      <c r="AT28" s="105"/>
      <c r="AU28" s="105"/>
      <c r="AV28" s="105"/>
      <c r="AW28" s="105"/>
      <c r="AX28" s="105"/>
      <c r="AY28" s="105"/>
      <c r="AZ28" s="105"/>
      <c r="BA28" s="105"/>
      <c r="BB28" s="122"/>
      <c r="BC28" s="122"/>
      <c r="BD28" s="122"/>
      <c r="BE28" s="122"/>
      <c r="BF28" s="122"/>
      <c r="BG28" s="122"/>
      <c r="BH28" s="105"/>
    </row>
    <row r="29" spans="2:69" ht="15" thickBot="1">
      <c r="M29" s="3">
        <v>1</v>
      </c>
      <c r="N29" s="4" t="s">
        <v>1</v>
      </c>
      <c r="O29" s="5" t="s">
        <v>2</v>
      </c>
      <c r="P29" s="3">
        <v>2</v>
      </c>
      <c r="Q29" s="5" t="s">
        <v>3</v>
      </c>
      <c r="R29" s="5" t="s">
        <v>2</v>
      </c>
      <c r="S29" s="5" t="s">
        <v>6</v>
      </c>
      <c r="T29" s="92" t="s">
        <v>32</v>
      </c>
      <c r="U29" s="93">
        <v>10</v>
      </c>
      <c r="W29" s="102"/>
      <c r="X29" s="102"/>
      <c r="Y29" s="102"/>
      <c r="Z29" s="102"/>
      <c r="AA29" s="102"/>
      <c r="AB29" s="102"/>
      <c r="AC29" s="102"/>
      <c r="AE29" s="8" t="s">
        <v>5</v>
      </c>
      <c r="AF29" s="8">
        <f t="shared" ref="AF29:AL30" si="9">AF22-$AJ22*AF$31</f>
        <v>0</v>
      </c>
      <c r="AG29" s="9">
        <f t="shared" si="9"/>
        <v>0</v>
      </c>
      <c r="AH29" s="8">
        <f t="shared" si="9"/>
        <v>0</v>
      </c>
      <c r="AI29" s="7">
        <f t="shared" si="9"/>
        <v>2</v>
      </c>
      <c r="AJ29" s="7">
        <f t="shared" si="9"/>
        <v>0</v>
      </c>
      <c r="AK29" s="60">
        <f t="shared" si="9"/>
        <v>0</v>
      </c>
      <c r="AL29" s="6">
        <f t="shared" si="9"/>
        <v>12</v>
      </c>
      <c r="AN29" s="11" t="s">
        <v>12</v>
      </c>
      <c r="AO29" s="12">
        <v>4</v>
      </c>
      <c r="AP29" s="105"/>
      <c r="AQ29" s="105"/>
      <c r="AR29" s="105"/>
      <c r="AS29" s="105"/>
      <c r="AT29" s="105"/>
      <c r="AU29" s="105"/>
      <c r="AV29" s="105"/>
      <c r="AW29" s="105"/>
      <c r="AX29" s="105"/>
      <c r="AY29" s="105"/>
      <c r="AZ29" s="105"/>
      <c r="BA29" s="105"/>
      <c r="BB29" s="122"/>
      <c r="BC29" s="122"/>
      <c r="BD29" s="122"/>
      <c r="BE29" s="122"/>
      <c r="BF29" s="122"/>
      <c r="BG29" s="122"/>
      <c r="BH29" s="105"/>
    </row>
    <row r="30" spans="2:69">
      <c r="M30" s="3">
        <v>1</v>
      </c>
      <c r="N30" s="4" t="s">
        <v>1</v>
      </c>
      <c r="O30" s="5" t="s">
        <v>2</v>
      </c>
      <c r="P30" s="3">
        <v>1</v>
      </c>
      <c r="Q30" s="5" t="s">
        <v>3</v>
      </c>
      <c r="R30" s="5" t="s">
        <v>2</v>
      </c>
      <c r="S30" s="5" t="s">
        <v>7</v>
      </c>
      <c r="T30" s="92" t="s">
        <v>32</v>
      </c>
      <c r="U30" s="93">
        <v>6</v>
      </c>
      <c r="AE30" s="17" t="s">
        <v>6</v>
      </c>
      <c r="AF30" s="17">
        <f t="shared" si="9"/>
        <v>0</v>
      </c>
      <c r="AG30" s="18">
        <f t="shared" si="9"/>
        <v>0</v>
      </c>
      <c r="AH30" s="17">
        <f t="shared" si="9"/>
        <v>1</v>
      </c>
      <c r="AI30" s="16">
        <f t="shared" si="9"/>
        <v>-1.5</v>
      </c>
      <c r="AJ30" s="16">
        <f t="shared" si="9"/>
        <v>0</v>
      </c>
      <c r="AK30" s="18">
        <f t="shared" si="9"/>
        <v>0.5</v>
      </c>
      <c r="AL30" s="14">
        <f t="shared" si="9"/>
        <v>2</v>
      </c>
      <c r="AN30" s="11" t="s">
        <v>15</v>
      </c>
      <c r="AO30" s="12">
        <v>2</v>
      </c>
      <c r="AP30" s="105"/>
      <c r="AQ30" s="105"/>
      <c r="AR30" s="105"/>
      <c r="AS30" s="105"/>
      <c r="AT30" s="105"/>
      <c r="AU30" s="105"/>
      <c r="AV30" s="105"/>
      <c r="AW30" s="105"/>
      <c r="AX30" s="105"/>
      <c r="AY30" s="105"/>
      <c r="AZ30" s="105"/>
      <c r="BA30" s="105"/>
      <c r="BB30" s="122"/>
      <c r="BC30" s="122"/>
      <c r="BD30" s="122"/>
      <c r="BE30" s="122"/>
      <c r="BF30" s="122"/>
      <c r="BG30" s="122"/>
      <c r="BH30" s="105"/>
    </row>
    <row r="31" spans="2:69">
      <c r="M31" s="3">
        <v>1</v>
      </c>
      <c r="N31" s="4" t="s">
        <v>1</v>
      </c>
      <c r="O31" s="5" t="s">
        <v>2</v>
      </c>
      <c r="P31" s="3">
        <v>-2</v>
      </c>
      <c r="Q31" s="5" t="s">
        <v>3</v>
      </c>
      <c r="R31" s="5" t="s">
        <v>2</v>
      </c>
      <c r="S31" s="5" t="s">
        <v>8</v>
      </c>
      <c r="T31" s="92" t="s">
        <v>32</v>
      </c>
      <c r="U31" s="93">
        <v>1</v>
      </c>
      <c r="AE31" s="17" t="s">
        <v>24</v>
      </c>
      <c r="AF31" s="22">
        <f>AF24/2</f>
        <v>0</v>
      </c>
      <c r="AG31" s="23">
        <f t="shared" ref="AG31:AL31" si="10">AG24/2</f>
        <v>0</v>
      </c>
      <c r="AH31" s="22">
        <f t="shared" si="10"/>
        <v>0</v>
      </c>
      <c r="AI31" s="15">
        <f t="shared" si="10"/>
        <v>0.5</v>
      </c>
      <c r="AJ31" s="15">
        <f t="shared" si="10"/>
        <v>1</v>
      </c>
      <c r="AK31" s="23">
        <f t="shared" si="10"/>
        <v>-1.5</v>
      </c>
      <c r="AL31" s="55">
        <f t="shared" si="10"/>
        <v>1</v>
      </c>
      <c r="AN31" s="11" t="s">
        <v>42</v>
      </c>
      <c r="AO31" s="94">
        <f>AL29</f>
        <v>12</v>
      </c>
      <c r="AP31" s="105"/>
      <c r="AQ31" s="105"/>
      <c r="AR31" s="105"/>
      <c r="AS31" s="105"/>
      <c r="AT31" s="105"/>
      <c r="AU31" s="105"/>
      <c r="AV31" s="105"/>
      <c r="AW31" s="105"/>
      <c r="AX31" s="105"/>
      <c r="AY31" s="105"/>
      <c r="AZ31" s="105"/>
      <c r="BA31" s="105"/>
      <c r="BB31" s="122"/>
      <c r="BC31" s="122"/>
      <c r="BD31" s="122"/>
      <c r="BE31" s="122"/>
      <c r="BF31" s="122"/>
      <c r="BG31" s="122"/>
      <c r="BH31" s="105"/>
      <c r="BL31" s="88"/>
    </row>
    <row r="32" spans="2:69">
      <c r="M32" s="3">
        <v>1</v>
      </c>
      <c r="N32" s="4" t="s">
        <v>1</v>
      </c>
      <c r="O32" s="5" t="s">
        <v>2</v>
      </c>
      <c r="P32" s="3">
        <v>-1</v>
      </c>
      <c r="Q32" s="5" t="s">
        <v>3</v>
      </c>
      <c r="R32" s="5" t="s">
        <v>2</v>
      </c>
      <c r="S32" s="5" t="s">
        <v>9</v>
      </c>
      <c r="T32" s="92" t="s">
        <v>32</v>
      </c>
      <c r="U32" s="93">
        <v>2</v>
      </c>
      <c r="AE32" s="17" t="s">
        <v>1</v>
      </c>
      <c r="AF32" s="17">
        <f t="shared" ref="AF32:AL33" si="11">AF25-$AJ25*AF$31</f>
        <v>1</v>
      </c>
      <c r="AG32" s="18">
        <f t="shared" si="11"/>
        <v>0</v>
      </c>
      <c r="AH32" s="17">
        <f t="shared" si="11"/>
        <v>0</v>
      </c>
      <c r="AI32" s="16">
        <f t="shared" si="11"/>
        <v>0.5</v>
      </c>
      <c r="AJ32" s="16">
        <f t="shared" si="11"/>
        <v>0</v>
      </c>
      <c r="AK32" s="18">
        <f t="shared" si="11"/>
        <v>0.5</v>
      </c>
      <c r="AL32" s="14">
        <f t="shared" si="11"/>
        <v>4</v>
      </c>
      <c r="BB32" s="122"/>
      <c r="BC32" s="122"/>
      <c r="BD32" s="122"/>
      <c r="BE32" s="122"/>
      <c r="BF32" s="122"/>
      <c r="BG32" s="122"/>
    </row>
    <row r="33" spans="1:74" ht="15" thickBot="1">
      <c r="M33" s="3"/>
      <c r="N33" s="4"/>
      <c r="O33" s="5"/>
      <c r="P33" s="3"/>
      <c r="Q33" s="5"/>
      <c r="R33" s="5"/>
      <c r="S33" s="5"/>
      <c r="AE33" s="28" t="s">
        <v>3</v>
      </c>
      <c r="AF33" s="28">
        <f t="shared" si="11"/>
        <v>0</v>
      </c>
      <c r="AG33" s="29">
        <f t="shared" si="11"/>
        <v>1</v>
      </c>
      <c r="AH33" s="28">
        <f t="shared" si="11"/>
        <v>0</v>
      </c>
      <c r="AI33" s="27">
        <f t="shared" si="11"/>
        <v>0.5</v>
      </c>
      <c r="AJ33" s="27">
        <f t="shared" si="11"/>
        <v>0</v>
      </c>
      <c r="AK33" s="29">
        <f t="shared" si="11"/>
        <v>-0.5</v>
      </c>
      <c r="AL33" s="25">
        <f t="shared" si="11"/>
        <v>2</v>
      </c>
      <c r="BB33" s="122"/>
      <c r="BC33" s="122"/>
      <c r="BD33" s="122"/>
      <c r="BE33" s="122"/>
      <c r="BF33" s="122"/>
      <c r="BG33" s="122"/>
    </row>
    <row r="34" spans="1:74">
      <c r="J34" t="s">
        <v>29</v>
      </c>
      <c r="M34" s="3"/>
      <c r="N34" s="4" t="s">
        <v>1</v>
      </c>
      <c r="O34" s="5" t="s">
        <v>3</v>
      </c>
      <c r="P34" s="5" t="s">
        <v>6</v>
      </c>
      <c r="Q34" s="5" t="s">
        <v>7</v>
      </c>
      <c r="R34" s="5" t="s">
        <v>8</v>
      </c>
      <c r="S34" s="5" t="s">
        <v>9</v>
      </c>
      <c r="T34" s="99" t="s">
        <v>20</v>
      </c>
      <c r="U34" s="93">
        <v>0</v>
      </c>
    </row>
    <row r="35" spans="1:74" ht="15" thickBot="1">
      <c r="AE35" s="104" t="s">
        <v>25</v>
      </c>
      <c r="AP35" s="106"/>
      <c r="AQ35" s="104" t="s">
        <v>25</v>
      </c>
    </row>
    <row r="36" spans="1:74" ht="15" thickBot="1">
      <c r="E36" t="s">
        <v>28</v>
      </c>
      <c r="AE36" s="6" t="s">
        <v>5</v>
      </c>
      <c r="AF36" s="7" t="s">
        <v>1</v>
      </c>
      <c r="AG36" s="7" t="s">
        <v>19</v>
      </c>
      <c r="AH36" s="8" t="s">
        <v>6</v>
      </c>
      <c r="AI36" s="7" t="s">
        <v>7</v>
      </c>
      <c r="AJ36" s="7" t="s">
        <v>8</v>
      </c>
      <c r="AK36" s="9" t="s">
        <v>9</v>
      </c>
      <c r="AL36" s="9" t="s">
        <v>10</v>
      </c>
      <c r="AP36"/>
      <c r="AR36" t="s">
        <v>28</v>
      </c>
    </row>
    <row r="37" spans="1:74" ht="15" thickBot="1">
      <c r="B37" t="s">
        <v>27</v>
      </c>
      <c r="AE37" s="6" t="s">
        <v>5</v>
      </c>
      <c r="AF37" s="7">
        <v>-2</v>
      </c>
      <c r="AG37" s="54">
        <v>-2</v>
      </c>
      <c r="AH37" s="8">
        <v>0</v>
      </c>
      <c r="AI37" s="7">
        <v>0</v>
      </c>
      <c r="AJ37" s="7">
        <v>0</v>
      </c>
      <c r="AK37" s="9">
        <v>0</v>
      </c>
      <c r="AL37" s="9">
        <v>0</v>
      </c>
      <c r="AN37" s="11" t="s">
        <v>12</v>
      </c>
      <c r="AO37" s="12">
        <v>0</v>
      </c>
      <c r="AP37"/>
    </row>
    <row r="38" spans="1:74">
      <c r="AE38" s="61" t="s">
        <v>6</v>
      </c>
      <c r="AF38" s="62">
        <v>1</v>
      </c>
      <c r="AG38" s="62">
        <v>2</v>
      </c>
      <c r="AH38" s="63">
        <v>1</v>
      </c>
      <c r="AI38" s="62">
        <v>0</v>
      </c>
      <c r="AJ38" s="62">
        <v>0</v>
      </c>
      <c r="AK38" s="64">
        <v>0</v>
      </c>
      <c r="AL38" s="65">
        <v>10</v>
      </c>
      <c r="AM38">
        <f>AL38/AG38</f>
        <v>5</v>
      </c>
      <c r="AN38" s="11" t="s">
        <v>15</v>
      </c>
      <c r="AO38" s="12">
        <v>0</v>
      </c>
      <c r="AP38"/>
    </row>
    <row r="39" spans="1:74">
      <c r="AE39" s="61" t="s">
        <v>7</v>
      </c>
      <c r="AF39" s="66">
        <v>1</v>
      </c>
      <c r="AG39" s="62">
        <v>1</v>
      </c>
      <c r="AH39" s="67">
        <v>0</v>
      </c>
      <c r="AI39" s="66">
        <v>1</v>
      </c>
      <c r="AJ39" s="66">
        <v>0</v>
      </c>
      <c r="AK39" s="68">
        <v>0</v>
      </c>
      <c r="AL39" s="61">
        <v>6</v>
      </c>
      <c r="AM39">
        <f t="shared" ref="AM39" si="12">AL39/AG39</f>
        <v>6</v>
      </c>
      <c r="AN39" s="11" t="s">
        <v>42</v>
      </c>
      <c r="AO39" s="94">
        <f>AL37</f>
        <v>0</v>
      </c>
      <c r="AP39"/>
      <c r="AZ39" s="89"/>
    </row>
    <row r="40" spans="1:74">
      <c r="AE40" s="61" t="s">
        <v>6</v>
      </c>
      <c r="AF40" s="66">
        <v>1</v>
      </c>
      <c r="AG40" s="62">
        <v>-2</v>
      </c>
      <c r="AH40" s="67">
        <v>0</v>
      </c>
      <c r="AI40" s="66">
        <v>0</v>
      </c>
      <c r="AJ40" s="66">
        <v>1</v>
      </c>
      <c r="AK40" s="68">
        <v>0</v>
      </c>
      <c r="AL40" s="61">
        <v>1</v>
      </c>
      <c r="AM40" s="69" t="s">
        <v>26</v>
      </c>
      <c r="AP40" t="s">
        <v>27</v>
      </c>
    </row>
    <row r="41" spans="1:74" ht="15" thickBot="1">
      <c r="B41" s="88" t="s">
        <v>25</v>
      </c>
      <c r="AE41" s="70" t="s">
        <v>9</v>
      </c>
      <c r="AF41" s="71">
        <v>1</v>
      </c>
      <c r="AG41" s="72">
        <v>-1</v>
      </c>
      <c r="AH41" s="73">
        <v>0</v>
      </c>
      <c r="AI41" s="71">
        <v>0</v>
      </c>
      <c r="AJ41" s="71">
        <v>0</v>
      </c>
      <c r="AK41" s="74">
        <v>1</v>
      </c>
      <c r="AL41" s="70">
        <v>2</v>
      </c>
      <c r="AM41" s="69" t="s">
        <v>26</v>
      </c>
      <c r="AP41"/>
    </row>
    <row r="42" spans="1:74" ht="15" thickBot="1">
      <c r="C42" t="s">
        <v>28</v>
      </c>
      <c r="AP42"/>
    </row>
    <row r="43" spans="1:74" ht="15" thickBot="1">
      <c r="AE43" s="6" t="s">
        <v>5</v>
      </c>
      <c r="AF43" s="7" t="s">
        <v>1</v>
      </c>
      <c r="AG43" s="7" t="s">
        <v>19</v>
      </c>
      <c r="AH43" s="8" t="s">
        <v>6</v>
      </c>
      <c r="AI43" s="7" t="s">
        <v>7</v>
      </c>
      <c r="AJ43" s="7" t="s">
        <v>8</v>
      </c>
      <c r="AK43" s="9" t="s">
        <v>9</v>
      </c>
      <c r="AL43" s="9" t="s">
        <v>10</v>
      </c>
      <c r="AP43"/>
    </row>
    <row r="44" spans="1:74" ht="15" thickBot="1">
      <c r="AE44" s="6" t="s">
        <v>5</v>
      </c>
      <c r="AF44" s="75">
        <f t="shared" ref="AF44:AL44" si="13">AF37-($AG$37)*AF45</f>
        <v>-1</v>
      </c>
      <c r="AG44" s="9">
        <f t="shared" si="13"/>
        <v>0</v>
      </c>
      <c r="AH44" s="8">
        <f t="shared" si="13"/>
        <v>1</v>
      </c>
      <c r="AI44" s="7">
        <f t="shared" si="13"/>
        <v>0</v>
      </c>
      <c r="AJ44" s="7">
        <f t="shared" si="13"/>
        <v>0</v>
      </c>
      <c r="AK44" s="9">
        <f t="shared" si="13"/>
        <v>0</v>
      </c>
      <c r="AL44" s="6">
        <f t="shared" si="13"/>
        <v>10</v>
      </c>
      <c r="AP44"/>
    </row>
    <row r="45" spans="1:74">
      <c r="K45" s="89"/>
      <c r="L45" s="89"/>
      <c r="M45" s="89"/>
      <c r="N45" s="89"/>
      <c r="O45" s="89"/>
      <c r="P45" s="89"/>
      <c r="Q45" s="89"/>
      <c r="R45" s="89"/>
      <c r="S45" s="89"/>
      <c r="T45" s="89"/>
      <c r="U45" s="89"/>
      <c r="V45" s="89"/>
      <c r="W45" s="89"/>
      <c r="X45" s="89"/>
      <c r="Y45" s="89"/>
      <c r="Z45" s="89"/>
      <c r="AA45" s="89"/>
      <c r="AB45" s="89"/>
      <c r="AC45" s="89"/>
      <c r="AE45" s="76" t="s">
        <v>19</v>
      </c>
      <c r="AF45" s="63">
        <f>AF38/2</f>
        <v>0.5</v>
      </c>
      <c r="AG45" s="68">
        <f t="shared" ref="AG45:AL45" si="14">AG38/2</f>
        <v>1</v>
      </c>
      <c r="AH45" s="67">
        <f t="shared" si="14"/>
        <v>0.5</v>
      </c>
      <c r="AI45" s="66">
        <f t="shared" si="14"/>
        <v>0</v>
      </c>
      <c r="AJ45" s="66">
        <f t="shared" si="14"/>
        <v>0</v>
      </c>
      <c r="AK45" s="68">
        <f t="shared" si="14"/>
        <v>0</v>
      </c>
      <c r="AL45" s="61">
        <f t="shared" si="14"/>
        <v>5</v>
      </c>
      <c r="AM45">
        <f>AL45/AF45</f>
        <v>10</v>
      </c>
      <c r="AN45" s="11" t="s">
        <v>12</v>
      </c>
      <c r="AO45" s="12">
        <v>0</v>
      </c>
      <c r="AP45"/>
    </row>
    <row r="46" spans="1:74" ht="15" customHeight="1">
      <c r="A46" t="s">
        <v>27</v>
      </c>
      <c r="AE46" s="61" t="s">
        <v>7</v>
      </c>
      <c r="AF46" s="63">
        <f t="shared" ref="AF46:AL46" si="15">AF39-($AG$39)*AF45</f>
        <v>0.5</v>
      </c>
      <c r="AG46" s="64">
        <f t="shared" si="15"/>
        <v>0</v>
      </c>
      <c r="AH46" s="63">
        <f t="shared" si="15"/>
        <v>-0.5</v>
      </c>
      <c r="AI46" s="62">
        <f t="shared" si="15"/>
        <v>1</v>
      </c>
      <c r="AJ46" s="62">
        <f t="shared" si="15"/>
        <v>0</v>
      </c>
      <c r="AK46" s="64">
        <f t="shared" si="15"/>
        <v>0</v>
      </c>
      <c r="AL46" s="77">
        <f t="shared" si="15"/>
        <v>1</v>
      </c>
      <c r="AM46" s="78">
        <f t="shared" ref="AM46:AM48" si="16">AL46/AF46</f>
        <v>2</v>
      </c>
      <c r="AN46" s="11" t="s">
        <v>15</v>
      </c>
      <c r="AO46" s="12">
        <v>5</v>
      </c>
      <c r="AP46"/>
      <c r="AQ46" s="123" t="s">
        <v>35</v>
      </c>
      <c r="AR46" s="123"/>
      <c r="AS46" s="123"/>
      <c r="AT46" s="123"/>
      <c r="AU46" s="123"/>
      <c r="AV46" s="123"/>
      <c r="AW46" s="123"/>
      <c r="AX46" s="123"/>
      <c r="AY46" s="123"/>
    </row>
    <row r="47" spans="1:74">
      <c r="AD47" s="89"/>
      <c r="AE47" s="61" t="s">
        <v>6</v>
      </c>
      <c r="AF47" s="63">
        <f t="shared" ref="AF47:AL47" si="17">AF40-($AG$40)*AF45</f>
        <v>2</v>
      </c>
      <c r="AG47" s="68">
        <f t="shared" si="17"/>
        <v>0</v>
      </c>
      <c r="AH47" s="67">
        <f t="shared" si="17"/>
        <v>1</v>
      </c>
      <c r="AI47" s="66">
        <f t="shared" si="17"/>
        <v>0</v>
      </c>
      <c r="AJ47" s="66">
        <f t="shared" si="17"/>
        <v>1</v>
      </c>
      <c r="AK47" s="68">
        <f t="shared" si="17"/>
        <v>0</v>
      </c>
      <c r="AL47" s="61">
        <f t="shared" si="17"/>
        <v>11</v>
      </c>
      <c r="AM47">
        <f t="shared" si="16"/>
        <v>5.5</v>
      </c>
      <c r="AN47" s="11" t="s">
        <v>42</v>
      </c>
      <c r="AO47" s="94">
        <f>AL44</f>
        <v>10</v>
      </c>
      <c r="AP47"/>
      <c r="AQ47" s="123"/>
      <c r="AR47" s="123"/>
      <c r="AS47" s="123"/>
      <c r="AT47" s="123"/>
      <c r="AU47" s="123"/>
      <c r="AV47" s="123"/>
      <c r="AW47" s="123"/>
      <c r="AX47" s="123"/>
      <c r="AY47" s="123"/>
    </row>
    <row r="48" spans="1:74" ht="15" thickBot="1">
      <c r="AE48" s="70" t="s">
        <v>9</v>
      </c>
      <c r="AF48" s="79">
        <f t="shared" ref="AF48:AL48" si="18">AF41-($AG$41)*AF45</f>
        <v>1.5</v>
      </c>
      <c r="AG48" s="74">
        <f t="shared" si="18"/>
        <v>0</v>
      </c>
      <c r="AH48" s="73">
        <f t="shared" si="18"/>
        <v>0.5</v>
      </c>
      <c r="AI48" s="71">
        <f t="shared" si="18"/>
        <v>0</v>
      </c>
      <c r="AJ48" s="71">
        <f t="shared" si="18"/>
        <v>0</v>
      </c>
      <c r="AK48" s="74">
        <f t="shared" si="18"/>
        <v>1</v>
      </c>
      <c r="AL48" s="70">
        <f t="shared" si="18"/>
        <v>7</v>
      </c>
      <c r="AM48">
        <f t="shared" si="16"/>
        <v>4.666666666666667</v>
      </c>
      <c r="AP48"/>
      <c r="AQ48" s="123"/>
      <c r="AR48" s="123"/>
      <c r="AS48" s="123"/>
      <c r="AT48" s="123"/>
      <c r="AU48" s="123"/>
      <c r="AV48" s="123"/>
      <c r="AW48" s="123"/>
      <c r="AX48" s="123"/>
      <c r="AY48" s="123"/>
      <c r="BV48" s="89"/>
    </row>
    <row r="49" spans="31:51" ht="15" thickBot="1">
      <c r="AP49"/>
      <c r="AQ49" s="123"/>
      <c r="AR49" s="123"/>
      <c r="AS49" s="123"/>
      <c r="AT49" s="123"/>
      <c r="AU49" s="123"/>
      <c r="AV49" s="123"/>
      <c r="AW49" s="123"/>
      <c r="AX49" s="123"/>
      <c r="AY49" s="123"/>
    </row>
    <row r="50" spans="31:51" ht="15" thickBot="1">
      <c r="AE50" s="6" t="s">
        <v>5</v>
      </c>
      <c r="AF50" s="51" t="s">
        <v>1</v>
      </c>
      <c r="AG50" s="52" t="s">
        <v>19</v>
      </c>
      <c r="AH50" s="51" t="s">
        <v>6</v>
      </c>
      <c r="AI50" s="53" t="s">
        <v>7</v>
      </c>
      <c r="AJ50" s="53" t="s">
        <v>8</v>
      </c>
      <c r="AK50" s="52" t="s">
        <v>9</v>
      </c>
      <c r="AL50" s="52" t="s">
        <v>10</v>
      </c>
      <c r="AQ50" s="123"/>
      <c r="AR50" s="123"/>
      <c r="AS50" s="123"/>
      <c r="AT50" s="123"/>
      <c r="AU50" s="123"/>
      <c r="AV50" s="123"/>
      <c r="AW50" s="123"/>
      <c r="AX50" s="123"/>
      <c r="AY50" s="123"/>
    </row>
    <row r="51" spans="31:51" ht="15" thickBot="1">
      <c r="AE51" s="8" t="s">
        <v>5</v>
      </c>
      <c r="AF51" s="80">
        <f t="shared" ref="AF51:AL51" si="19">AF44-($AF$44)*AF53</f>
        <v>0</v>
      </c>
      <c r="AG51" s="81">
        <f t="shared" si="19"/>
        <v>0</v>
      </c>
      <c r="AH51" s="82">
        <f t="shared" si="19"/>
        <v>0</v>
      </c>
      <c r="AI51" s="83">
        <f t="shared" si="19"/>
        <v>2</v>
      </c>
      <c r="AJ51" s="83">
        <f t="shared" si="19"/>
        <v>0</v>
      </c>
      <c r="AK51" s="60">
        <f t="shared" si="19"/>
        <v>0</v>
      </c>
      <c r="AL51" s="81">
        <f t="shared" si="19"/>
        <v>12</v>
      </c>
      <c r="AQ51" s="123"/>
      <c r="AR51" s="123"/>
      <c r="AS51" s="123"/>
      <c r="AT51" s="123"/>
      <c r="AU51" s="123"/>
      <c r="AV51" s="123"/>
      <c r="AW51" s="123"/>
      <c r="AX51" s="123"/>
      <c r="AY51" s="123"/>
    </row>
    <row r="52" spans="31:51">
      <c r="AE52" s="84" t="s">
        <v>19</v>
      </c>
      <c r="AF52" s="85">
        <f t="shared" ref="AF52:AL52" si="20">AF45-($AF$45)*AF53</f>
        <v>0</v>
      </c>
      <c r="AG52" s="86">
        <f t="shared" si="20"/>
        <v>1</v>
      </c>
      <c r="AH52" s="85">
        <f t="shared" si="20"/>
        <v>1</v>
      </c>
      <c r="AI52" s="87">
        <f t="shared" si="20"/>
        <v>-1</v>
      </c>
      <c r="AJ52" s="87">
        <f t="shared" si="20"/>
        <v>0</v>
      </c>
      <c r="AK52" s="86">
        <f t="shared" si="20"/>
        <v>0</v>
      </c>
      <c r="AL52" s="86">
        <f t="shared" si="20"/>
        <v>4</v>
      </c>
      <c r="AN52" s="11" t="s">
        <v>12</v>
      </c>
      <c r="AO52" s="12">
        <v>2</v>
      </c>
      <c r="AQ52" s="123"/>
      <c r="AR52" s="123"/>
      <c r="AS52" s="123"/>
      <c r="AT52" s="123"/>
      <c r="AU52" s="123"/>
      <c r="AV52" s="123"/>
      <c r="AW52" s="123"/>
      <c r="AX52" s="123"/>
      <c r="AY52" s="123"/>
    </row>
    <row r="53" spans="31:51">
      <c r="AE53" s="84" t="s">
        <v>1</v>
      </c>
      <c r="AF53" s="63">
        <f>AF46*2</f>
        <v>1</v>
      </c>
      <c r="AG53" s="64">
        <f t="shared" ref="AG53:AL53" si="21">AG46*2</f>
        <v>0</v>
      </c>
      <c r="AH53" s="63">
        <f t="shared" si="21"/>
        <v>-1</v>
      </c>
      <c r="AI53" s="62">
        <f t="shared" si="21"/>
        <v>2</v>
      </c>
      <c r="AJ53" s="62">
        <f t="shared" si="21"/>
        <v>0</v>
      </c>
      <c r="AK53" s="64">
        <f t="shared" si="21"/>
        <v>0</v>
      </c>
      <c r="AL53" s="64">
        <f t="shared" si="21"/>
        <v>2</v>
      </c>
      <c r="AN53" s="11" t="s">
        <v>15</v>
      </c>
      <c r="AO53" s="12">
        <v>4</v>
      </c>
      <c r="AQ53" s="123"/>
      <c r="AR53" s="123"/>
      <c r="AS53" s="123"/>
      <c r="AT53" s="123"/>
      <c r="AU53" s="123"/>
      <c r="AV53" s="123"/>
      <c r="AW53" s="123"/>
      <c r="AX53" s="123"/>
      <c r="AY53" s="123"/>
    </row>
    <row r="54" spans="31:51">
      <c r="AE54" s="67" t="s">
        <v>6</v>
      </c>
      <c r="AF54" s="67">
        <f t="shared" ref="AF54:AL54" si="22">AF47-($AF$47)*AF53</f>
        <v>0</v>
      </c>
      <c r="AG54" s="68">
        <f t="shared" si="22"/>
        <v>0</v>
      </c>
      <c r="AH54" s="67">
        <f t="shared" si="22"/>
        <v>3</v>
      </c>
      <c r="AI54" s="66">
        <f t="shared" si="22"/>
        <v>-4</v>
      </c>
      <c r="AJ54" s="66">
        <f t="shared" si="22"/>
        <v>1</v>
      </c>
      <c r="AK54" s="68">
        <f t="shared" si="22"/>
        <v>0</v>
      </c>
      <c r="AL54" s="68">
        <f t="shared" si="22"/>
        <v>7</v>
      </c>
      <c r="AN54" s="11" t="s">
        <v>42</v>
      </c>
      <c r="AO54" s="94">
        <f>AL51</f>
        <v>12</v>
      </c>
      <c r="AQ54" s="107"/>
      <c r="AR54" s="107"/>
      <c r="AS54" s="107"/>
      <c r="AT54" s="107"/>
      <c r="AU54" s="107"/>
      <c r="AV54" s="107"/>
      <c r="AW54" s="107"/>
      <c r="AX54" s="107"/>
      <c r="AY54" s="107"/>
    </row>
    <row r="55" spans="31:51" ht="15" thickBot="1">
      <c r="AE55" s="73" t="s">
        <v>9</v>
      </c>
      <c r="AF55" s="73">
        <f t="shared" ref="AF55:AL55" si="23">AF48-($AF$48)*AF54</f>
        <v>1.5</v>
      </c>
      <c r="AG55" s="74">
        <f t="shared" si="23"/>
        <v>0</v>
      </c>
      <c r="AH55" s="73">
        <f t="shared" si="23"/>
        <v>-4</v>
      </c>
      <c r="AI55" s="71">
        <f t="shared" si="23"/>
        <v>6</v>
      </c>
      <c r="AJ55" s="71">
        <f t="shared" si="23"/>
        <v>-1.5</v>
      </c>
      <c r="AK55" s="74">
        <f t="shared" si="23"/>
        <v>1</v>
      </c>
      <c r="AL55" s="74">
        <f t="shared" si="23"/>
        <v>-3.5</v>
      </c>
      <c r="AQ55" s="107"/>
      <c r="AR55" s="107"/>
      <c r="AS55" s="107"/>
      <c r="AT55" s="107"/>
      <c r="AU55" s="107"/>
      <c r="AV55" s="107"/>
      <c r="AW55" s="107"/>
      <c r="AX55" s="107"/>
      <c r="AY55" s="107"/>
    </row>
  </sheetData>
  <mergeCells count="10">
    <mergeCell ref="AQ46:AY53"/>
    <mergeCell ref="BJ4:BK4"/>
    <mergeCell ref="AE2:AM5"/>
    <mergeCell ref="K23:AC24"/>
    <mergeCell ref="AP17:AZ22"/>
    <mergeCell ref="BB4:BG5"/>
    <mergeCell ref="BB20:BG22"/>
    <mergeCell ref="BB7:BG9"/>
    <mergeCell ref="BB24:BG33"/>
    <mergeCell ref="K19:AC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Exercise_I.1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Barreiro</dc:creator>
  <cp:lastModifiedBy>smb</cp:lastModifiedBy>
  <dcterms:created xsi:type="dcterms:W3CDTF">2020-05-20T16:37:56Z</dcterms:created>
  <dcterms:modified xsi:type="dcterms:W3CDTF">2022-03-30T11:50:29Z</dcterms:modified>
</cp:coreProperties>
</file>