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G_Backup\Susana\Aulas\0_EstagiosInventario\Ourem_2022\"/>
    </mc:Choice>
  </mc:AlternateContent>
  <bookViews>
    <workbookView xWindow="480" yWindow="120" windowWidth="11340" windowHeight="8832" activeTab="2"/>
  </bookViews>
  <sheets>
    <sheet name="Ficha caracterizacao (2)" sheetId="6" r:id="rId1"/>
    <sheet name="Ficha caracterizacao" sheetId="1" r:id="rId2"/>
    <sheet name="Reg_Nat" sheetId="3" r:id="rId3"/>
    <sheet name="Arvores" sheetId="4" r:id="rId4"/>
    <sheet name="grupos" sheetId="5" r:id="rId5"/>
    <sheet name="Resumo" sheetId="7" r:id="rId6"/>
  </sheets>
  <definedNames>
    <definedName name="_xlnm._FilterDatabase" localSheetId="5" hidden="1">Resumo!$D$1:$K$42</definedName>
    <definedName name="OLE_LINK1" localSheetId="1">'Ficha caracterizacao'!#REF!</definedName>
    <definedName name="OLE_LINK1" localSheetId="0">'Ficha caracterizacao (2)'!#REF!</definedName>
  </definedNames>
  <calcPr calcId="162913"/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2" i="7"/>
  <c r="W23" i="7" l="1"/>
  <c r="W28" i="7" s="1"/>
  <c r="J30" i="7"/>
  <c r="K30" i="7" s="1"/>
  <c r="K28" i="7"/>
  <c r="J26" i="7"/>
  <c r="I26" i="7"/>
  <c r="J25" i="7"/>
  <c r="I25" i="7"/>
  <c r="J23" i="7"/>
  <c r="I23" i="7"/>
  <c r="K23" i="7" s="1"/>
  <c r="J21" i="7"/>
  <c r="I21" i="7"/>
  <c r="K21" i="7" s="1"/>
  <c r="I20" i="7"/>
  <c r="J19" i="7"/>
  <c r="I19" i="7"/>
  <c r="J18" i="7"/>
  <c r="I18" i="7"/>
  <c r="K18" i="7" s="1"/>
  <c r="J17" i="7"/>
  <c r="K26" i="7" s="1"/>
  <c r="I17" i="7"/>
  <c r="O23" i="7"/>
  <c r="O22" i="7"/>
  <c r="O21" i="7"/>
  <c r="K14" i="7"/>
  <c r="O20" i="7"/>
  <c r="J13" i="7"/>
  <c r="K13" i="7" s="1"/>
  <c r="O19" i="7"/>
  <c r="O18" i="7"/>
  <c r="O17" i="7"/>
  <c r="J10" i="7"/>
  <c r="I10" i="7"/>
  <c r="O16" i="7"/>
  <c r="J9" i="7"/>
  <c r="I9" i="7"/>
  <c r="K9" i="7" s="1"/>
  <c r="O15" i="7"/>
  <c r="J5" i="7"/>
  <c r="K5" i="7" s="1"/>
  <c r="J4" i="7"/>
  <c r="I4" i="7"/>
  <c r="K17" i="7" l="1"/>
  <c r="K4" i="7"/>
  <c r="K25" i="7"/>
  <c r="K19" i="7"/>
  <c r="K10" i="7"/>
</calcChain>
</file>

<file path=xl/sharedStrings.xml><?xml version="1.0" encoding="utf-8"?>
<sst xmlns="http://schemas.openxmlformats.org/spreadsheetml/2006/main" count="674" uniqueCount="279">
  <si>
    <t>Data</t>
  </si>
  <si>
    <t>Acessibilidade</t>
  </si>
  <si>
    <t>Com viatura</t>
  </si>
  <si>
    <t>Sem viatura</t>
  </si>
  <si>
    <t>Boa</t>
  </si>
  <si>
    <t>Má</t>
  </si>
  <si>
    <t>≥3</t>
  </si>
  <si>
    <t xml:space="preserve">Boa </t>
  </si>
  <si>
    <t>Total</t>
  </si>
  <si>
    <t>Parcial</t>
  </si>
  <si>
    <t>≥16</t>
  </si>
  <si>
    <t>8 e &lt;16</t>
  </si>
  <si>
    <t>≥4 e &lt;8</t>
  </si>
  <si>
    <t>≥2 e &lt;4</t>
  </si>
  <si>
    <t>≥1 e &lt;2</t>
  </si>
  <si>
    <t>Classes de altura</t>
  </si>
  <si>
    <t>Espécie</t>
  </si>
  <si>
    <t>%</t>
  </si>
  <si>
    <t>Grade</t>
  </si>
  <si>
    <t>Fogo</t>
  </si>
  <si>
    <t>Corta mato</t>
  </si>
  <si>
    <t>1ª</t>
  </si>
  <si>
    <t>2ª</t>
  </si>
  <si>
    <t>Não</t>
  </si>
  <si>
    <t>Resinagem</t>
  </si>
  <si>
    <t>Podas</t>
  </si>
  <si>
    <t>Regular</t>
  </si>
  <si>
    <t>Irregular</t>
  </si>
  <si>
    <t>Árvore nº</t>
  </si>
  <si>
    <t>Azimute</t>
  </si>
  <si>
    <t>Norte</t>
  </si>
  <si>
    <t>Este</t>
  </si>
  <si>
    <t>Oeste</t>
  </si>
  <si>
    <t>Sul</t>
  </si>
  <si>
    <t>Bosquete</t>
  </si>
  <si>
    <t>Clareira</t>
  </si>
  <si>
    <t>Área queimada</t>
  </si>
  <si>
    <t>Área cortada</t>
  </si>
  <si>
    <t>Outro</t>
  </si>
  <si>
    <t>Baixa</t>
  </si>
  <si>
    <t>Alta</t>
  </si>
  <si>
    <t>Média</t>
  </si>
  <si>
    <t>INVENTÁRIO FLORESTAL</t>
  </si>
  <si>
    <t>Fisiografia</t>
  </si>
  <si>
    <t>Outros</t>
  </si>
  <si>
    <t>Inacessibilidade</t>
  </si>
  <si>
    <t>Indícios de fogo</t>
  </si>
  <si>
    <t>Equipa</t>
  </si>
  <si>
    <t>Desbaste</t>
  </si>
  <si>
    <t>Tiragem de cortiça</t>
  </si>
  <si>
    <t>Selecção de varas</t>
  </si>
  <si>
    <t>Tahadia</t>
  </si>
  <si>
    <t>Talhadia mista</t>
  </si>
  <si>
    <t>Sem regime</t>
  </si>
  <si>
    <t>Com rotação diferente</t>
  </si>
  <si>
    <t>Composição</t>
  </si>
  <si>
    <t>Compasso regular</t>
  </si>
  <si>
    <t>Estrutura</t>
  </si>
  <si>
    <t>Verruma</t>
  </si>
  <si>
    <t>Agente</t>
  </si>
  <si>
    <t>Autoridade</t>
  </si>
  <si>
    <t>Habitantes</t>
  </si>
  <si>
    <t>Distância</t>
  </si>
  <si>
    <t>Coberto total</t>
  </si>
  <si>
    <t>Id parcela</t>
  </si>
  <si>
    <t>Alto Fuste</t>
  </si>
  <si>
    <t>Verticilos</t>
  </si>
  <si>
    <t>Sim</t>
  </si>
  <si>
    <t>Desramação</t>
  </si>
  <si>
    <t>Declive        (º)</t>
  </si>
  <si>
    <t>Exposição          (código)</t>
  </si>
  <si>
    <t>Situação fisiográfica         (código)</t>
  </si>
  <si>
    <t>espessura (cm)</t>
  </si>
  <si>
    <t>medições</t>
  </si>
  <si>
    <t>Danificação    do       arvoredo</t>
  </si>
  <si>
    <t>Ano do fogo</t>
  </si>
  <si>
    <t>Coberto por espécie arborea</t>
  </si>
  <si>
    <t>Coberto por espécie arbustiva</t>
  </si>
  <si>
    <t>Código             da            espécie</t>
  </si>
  <si>
    <t>Código         da                 espécie</t>
  </si>
  <si>
    <t>Fiabilidade da classificação</t>
  </si>
  <si>
    <t>Estrato Parcela</t>
  </si>
  <si>
    <t>IV CARACTERIZAÇÂO DO POVOAMENTO</t>
  </si>
  <si>
    <t>IX OBSERVAÇÕES:</t>
  </si>
  <si>
    <t>Longitude</t>
  </si>
  <si>
    <t>Latitude</t>
  </si>
  <si>
    <t>Não definida</t>
  </si>
  <si>
    <t>Entre-linha</t>
  </si>
  <si>
    <t>Linha</t>
  </si>
  <si>
    <t>Sementeira Plantação</t>
  </si>
  <si>
    <t>Reg.       Natural</t>
  </si>
  <si>
    <t>Fonte de informação</t>
  </si>
  <si>
    <t>Parcela de bordadura</t>
  </si>
  <si>
    <t>&lt;0,6</t>
  </si>
  <si>
    <t>≥0,6 e &lt;1</t>
  </si>
  <si>
    <t>Equipa:</t>
  </si>
  <si>
    <t>apontou:</t>
  </si>
  <si>
    <t>mediu:</t>
  </si>
  <si>
    <t>Tempos</t>
  </si>
  <si>
    <t>medição</t>
  </si>
  <si>
    <t>deslocação</t>
  </si>
  <si>
    <t>sim</t>
  </si>
  <si>
    <t>não</t>
  </si>
  <si>
    <t xml:space="preserve">Cortada: </t>
  </si>
  <si>
    <t>a</t>
  </si>
  <si>
    <t>-</t>
  </si>
  <si>
    <t xml:space="preserve">Coordenada centro parcela </t>
  </si>
  <si>
    <t>GPS</t>
  </si>
  <si>
    <t xml:space="preserve">Área de corte raso: </t>
  </si>
  <si>
    <t xml:space="preserve">Área ardida: </t>
  </si>
  <si>
    <t xml:space="preserve">Povoamento: </t>
  </si>
  <si>
    <t xml:space="preserve">Puro: </t>
  </si>
  <si>
    <t xml:space="preserve">Misto: </t>
  </si>
  <si>
    <t>Mistura</t>
  </si>
  <si>
    <t xml:space="preserve">grupos: </t>
  </si>
  <si>
    <t xml:space="preserve">outras áreas arborizadas: </t>
  </si>
  <si>
    <t>pé-a-pé :</t>
  </si>
  <si>
    <t xml:space="preserve">Limpeza de caminhos e aceiros: </t>
  </si>
  <si>
    <t>Limpeza de mato:</t>
  </si>
  <si>
    <t>4.2.4 Intervenções culturais</t>
  </si>
  <si>
    <t>4.2.3 Origem do povoamento</t>
  </si>
  <si>
    <t>4.2.2 Rotação</t>
  </si>
  <si>
    <t>4.2.1 Regime cultural</t>
  </si>
  <si>
    <t>4.2 Condução do Povoamento</t>
  </si>
  <si>
    <t>4.1 Tipo florestal</t>
  </si>
  <si>
    <t>data:</t>
  </si>
  <si>
    <t>/</t>
  </si>
  <si>
    <t>inicio - fim:</t>
  </si>
  <si>
    <t xml:space="preserve"> (instalação)</t>
  </si>
  <si>
    <t>(medição)</t>
  </si>
  <si>
    <t>Regeneração natural</t>
  </si>
  <si>
    <t>Central</t>
  </si>
  <si>
    <t>Espécie:</t>
  </si>
  <si>
    <t>céu aberto</t>
  </si>
  <si>
    <t>sob-coberto</t>
  </si>
  <si>
    <t>alturas (m)</t>
  </si>
  <si>
    <t>0.2 - 0. 5</t>
  </si>
  <si>
    <t>nº</t>
  </si>
  <si>
    <t>0.5 - 1</t>
  </si>
  <si>
    <t>h (m)</t>
  </si>
  <si>
    <t xml:space="preserve">Observações: </t>
  </si>
  <si>
    <t xml:space="preserve">Parcela: </t>
  </si>
  <si>
    <r>
      <t>0 - 0.2               (</t>
    </r>
    <r>
      <rPr>
        <i/>
        <sz val="9"/>
        <color indexed="8"/>
        <rFont val="Calibri"/>
        <family val="2"/>
      </rPr>
      <t>x</t>
    </r>
    <r>
      <rPr>
        <sz val="9"/>
        <rFont val="Arial"/>
        <family val="2"/>
      </rPr>
      <t>)</t>
    </r>
  </si>
  <si>
    <r>
      <rPr>
        <sz val="9"/>
        <color indexed="8"/>
        <rFont val="Calibri"/>
        <family val="2"/>
      </rPr>
      <t>≥</t>
    </r>
    <r>
      <rPr>
        <sz val="9"/>
        <rFont val="Arial"/>
        <family val="2"/>
      </rPr>
      <t xml:space="preserve"> 1</t>
    </r>
  </si>
  <si>
    <t>Fogo controlado</t>
  </si>
  <si>
    <t>4.2.5 ESTRUTURA E 4.2.6 CLASSIFICAÇÃO ETÁRIA</t>
  </si>
  <si>
    <t>estimativa da idade</t>
  </si>
  <si>
    <t>Altitude              (m)</t>
  </si>
  <si>
    <t>Pedregosidade</t>
  </si>
  <si>
    <t>Erosão</t>
  </si>
  <si>
    <t xml:space="preserve">Muita </t>
  </si>
  <si>
    <t>Acentuada</t>
  </si>
  <si>
    <t>Nula</t>
  </si>
  <si>
    <t>Existência de corte de arv ardidas</t>
  </si>
  <si>
    <t xml:space="preserve">5.1 Tipo de Parcela </t>
  </si>
  <si>
    <t>5.2 Situação fisiográfica</t>
  </si>
  <si>
    <t>Caracterização das árvores</t>
  </si>
  <si>
    <t>Data:</t>
  </si>
  <si>
    <t>Apontou:</t>
  </si>
  <si>
    <t>Mediu:</t>
  </si>
  <si>
    <t xml:space="preserve">nº parcela: </t>
  </si>
  <si>
    <t>Cod #1/5 espécie</t>
  </si>
  <si>
    <t>ID arv</t>
  </si>
  <si>
    <t>ID vara</t>
  </si>
  <si>
    <t>d</t>
  </si>
  <si>
    <t>c</t>
  </si>
  <si>
    <t>dcepo</t>
  </si>
  <si>
    <t>hcepo</t>
  </si>
  <si>
    <t>cod dom</t>
  </si>
  <si>
    <t>h</t>
  </si>
  <si>
    <t>hcopa</t>
  </si>
  <si>
    <t>hf</t>
  </si>
  <si>
    <t>hb</t>
  </si>
  <si>
    <t>hdesc*</t>
  </si>
  <si>
    <t>np*</t>
  </si>
  <si>
    <t>npd*</t>
  </si>
  <si>
    <t>ano desc*</t>
  </si>
  <si>
    <t>ecort*</t>
  </si>
  <si>
    <t>nv</t>
  </si>
  <si>
    <t>Cod #2 árvore</t>
  </si>
  <si>
    <t>Cod #3 forma</t>
  </si>
  <si>
    <t>Cod  #4 copa</t>
  </si>
  <si>
    <t>Observações</t>
  </si>
  <si>
    <t>7.2 Medições a efetuar</t>
  </si>
  <si>
    <t>7.1 Árvores de referencia</t>
  </si>
  <si>
    <t>5.3 Indicios de fogo</t>
  </si>
  <si>
    <t>5 CARACTERIZAÇÃO DA PARCELA</t>
  </si>
  <si>
    <t xml:space="preserve">Bom </t>
  </si>
  <si>
    <t xml:space="preserve">Razoável </t>
  </si>
  <si>
    <t>Mau</t>
  </si>
  <si>
    <t>5.4 Estado sanitário</t>
  </si>
  <si>
    <t>Utilização agrícola</t>
  </si>
  <si>
    <t>Pastagem artificial</t>
  </si>
  <si>
    <t>Pastagem natural</t>
  </si>
  <si>
    <t>Matos</t>
  </si>
  <si>
    <t>Herbáceas</t>
  </si>
  <si>
    <t>Pousio</t>
  </si>
  <si>
    <t>Mobilização</t>
  </si>
  <si>
    <t>Sem  controlo</t>
  </si>
  <si>
    <t>Controlo</t>
  </si>
  <si>
    <t>Reduzida</t>
  </si>
  <si>
    <t>Tradicional</t>
  </si>
  <si>
    <t>5.7 ASPECTOS ESPECIFICOS</t>
  </si>
  <si>
    <t>5.7.1 Líquenes ou musgo (código)</t>
  </si>
  <si>
    <t>5.7.2 Manta Morta</t>
  </si>
  <si>
    <t>Centro</t>
  </si>
  <si>
    <t>Abundante</t>
  </si>
  <si>
    <t xml:space="preserve">Mediano </t>
  </si>
  <si>
    <t xml:space="preserve">Fraco </t>
  </si>
  <si>
    <t>Nulo</t>
  </si>
  <si>
    <t>5.7.4 CARACTERIZAÇÃO DA ESTRUTURA VERTICAL</t>
  </si>
  <si>
    <t>h1</t>
  </si>
  <si>
    <t>h2</t>
  </si>
  <si>
    <t>h3</t>
  </si>
  <si>
    <t>5.7.3 Estimativa da biomassa de matos</t>
  </si>
  <si>
    <t>Grupo II</t>
  </si>
  <si>
    <t>Grupo III</t>
  </si>
  <si>
    <t>Francisco Rasquilha</t>
  </si>
  <si>
    <t>Vasco Oliveira</t>
  </si>
  <si>
    <t>João Adão</t>
  </si>
  <si>
    <t>Joana Martins</t>
  </si>
  <si>
    <t>Sara Moreno</t>
  </si>
  <si>
    <t>Teresa Silvestre</t>
  </si>
  <si>
    <t>Diogo Pereira</t>
  </si>
  <si>
    <t>Guilherme Martinho</t>
  </si>
  <si>
    <t>Artur Dentzien</t>
  </si>
  <si>
    <t>Leandro Campelo</t>
  </si>
  <si>
    <t>Duarte Campina</t>
  </si>
  <si>
    <t>Grupo IV</t>
  </si>
  <si>
    <t>Grupo V</t>
  </si>
  <si>
    <t>Grupo VI</t>
  </si>
  <si>
    <t>Damião de Goes</t>
  </si>
  <si>
    <t>André Pinto Gouveia</t>
  </si>
  <si>
    <t>Francisco Fernandes</t>
  </si>
  <si>
    <t>Luís do Vale</t>
  </si>
  <si>
    <t>Mariana Ferreira</t>
  </si>
  <si>
    <t>Beatriz Reis</t>
  </si>
  <si>
    <r>
      <t> </t>
    </r>
    <r>
      <rPr>
        <b/>
        <sz val="10"/>
        <rFont val="Arial"/>
        <family val="2"/>
      </rPr>
      <t>Carolina Menoita</t>
    </r>
  </si>
  <si>
    <t>Mª Luísa Oliveira</t>
  </si>
  <si>
    <t>Jorge Escudeiro</t>
  </si>
  <si>
    <t xml:space="preserve">5.6 Utilização </t>
  </si>
  <si>
    <t>id_parcela</t>
  </si>
  <si>
    <t>status</t>
  </si>
  <si>
    <t>hdom</t>
  </si>
  <si>
    <t>N</t>
  </si>
  <si>
    <t>fw</t>
  </si>
  <si>
    <t>PINHEIRO BRAVO</t>
  </si>
  <si>
    <t>Por fazer</t>
  </si>
  <si>
    <t>inacessiveis</t>
  </si>
  <si>
    <t>(media das alturas das 100 arv + grossas por ha ie 5 mais grossas da parcela de 500 m2)</t>
  </si>
  <si>
    <t>feitas</t>
  </si>
  <si>
    <t>N/ha</t>
  </si>
  <si>
    <t>Exemplo que mostra que para a mesma hdom, quanto mais arvores mais baixo o fw ie maior a necessidade de desbastar</t>
  </si>
  <si>
    <t>?</t>
  </si>
  <si>
    <t>SOBREIRO</t>
  </si>
  <si>
    <t>Ainda falta calcular o resto das hdom, N e fw</t>
  </si>
  <si>
    <t>PINHEIRO MANSO</t>
  </si>
  <si>
    <t>as que precisam de desbaste (entre o caminho e a mancha de Ec a norte</t>
  </si>
  <si>
    <t>PINHEIRO MANSO DOMINANTE</t>
  </si>
  <si>
    <t>MISTO DE SOBREIRO E CARVALHO</t>
  </si>
  <si>
    <t>inacessivel</t>
  </si>
  <si>
    <t>Notem que algumas parcelas caira perto/em cima do caminho, logo tinham densidades muito baixas</t>
  </si>
  <si>
    <t>fw e o nº de árvores a sair em desbaste:</t>
  </si>
  <si>
    <t>supondo que quero gerir para garantir um fw de 0.25 o meu pov que tem hom=19</t>
  </si>
  <si>
    <t>vou calcular para o hdom do meu povoamento o N que tenho de ter para garantir o fw_silvicultura:</t>
  </si>
  <si>
    <r>
      <t>N_</t>
    </r>
    <r>
      <rPr>
        <vertAlign val="subscript"/>
        <sz val="10"/>
        <rFont val="Arial"/>
        <family val="2"/>
      </rPr>
      <t>fw=0.25</t>
    </r>
    <r>
      <rPr>
        <sz val="10"/>
        <rFont val="Arial"/>
        <family val="2"/>
      </rPr>
      <t xml:space="preserve"> = </t>
    </r>
  </si>
  <si>
    <t xml:space="preserve">fw = </t>
  </si>
  <si>
    <t>arv/ha</t>
  </si>
  <si>
    <t>se o meu pov tiver 800 arv/ha, tenho de abater:</t>
  </si>
  <si>
    <r>
      <t>N_</t>
    </r>
    <r>
      <rPr>
        <vertAlign val="subscript"/>
        <sz val="10"/>
        <rFont val="Arial"/>
        <family val="2"/>
      </rPr>
      <t>desbastar</t>
    </r>
    <r>
      <rPr>
        <sz val="10"/>
        <rFont val="Arial"/>
        <family val="2"/>
      </rPr>
      <t xml:space="preserve"> =</t>
    </r>
  </si>
  <si>
    <r>
      <t>N_</t>
    </r>
    <r>
      <rPr>
        <vertAlign val="subscript"/>
        <sz val="10"/>
        <rFont val="Arial"/>
        <family val="2"/>
      </rPr>
      <t>povoamento</t>
    </r>
    <r>
      <rPr>
        <sz val="10"/>
        <rFont val="Arial"/>
        <family val="2"/>
      </rPr>
      <t xml:space="preserve"> =</t>
    </r>
  </si>
  <si>
    <t>árvores a sair em desbaste</t>
  </si>
  <si>
    <t xml:space="preserve">hdom = </t>
  </si>
  <si>
    <t>Excel</t>
  </si>
  <si>
    <t>Juan</t>
  </si>
  <si>
    <t>ec</t>
  </si>
  <si>
    <t>id  parcela</t>
  </si>
  <si>
    <t>PauloS</t>
  </si>
  <si>
    <t>INVENTÁRIO FLORESTAL - Casa Velha  - Ourém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</si>
</sst>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name val="Arial"/>
    </font>
    <font>
      <sz val="8"/>
      <name val="Arial"/>
      <family val="2"/>
    </font>
    <font>
      <sz val="8"/>
      <color indexed="57"/>
      <name val="Arial Narrow"/>
      <family val="2"/>
    </font>
    <font>
      <b/>
      <sz val="8"/>
      <color indexed="57"/>
      <name val="Arial Narrow"/>
      <family val="2"/>
    </font>
    <font>
      <sz val="5"/>
      <color indexed="57"/>
      <name val="Arial Narrow"/>
      <family val="2"/>
    </font>
    <font>
      <sz val="10"/>
      <name val="Arial"/>
      <family val="2"/>
    </font>
    <font>
      <sz val="7"/>
      <color indexed="57"/>
      <name val="Arial Narrow"/>
      <family val="2"/>
    </font>
    <font>
      <sz val="9"/>
      <name val="Arial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sz val="8"/>
      <color rgb="FF339966"/>
      <name val="Arial Narrow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charset val="1"/>
    </font>
    <font>
      <sz val="10"/>
      <color rgb="FFC00000"/>
      <name val="Arial"/>
      <family val="2"/>
    </font>
    <font>
      <vertAlign val="subscript"/>
      <sz val="10"/>
      <name val="Arial"/>
      <family val="2"/>
    </font>
    <font>
      <b/>
      <sz val="10"/>
      <color theme="4"/>
      <name val="Arial"/>
      <family val="2"/>
    </font>
    <font>
      <b/>
      <sz val="10"/>
      <color theme="6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3D679"/>
        <bgColor indexed="64"/>
      </patternFill>
    </fill>
    <fill>
      <patternFill patternType="solid">
        <fgColor rgb="FF79E7C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52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1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/>
    <xf numFmtId="0" fontId="2" fillId="0" borderId="5" xfId="0" applyFont="1" applyBorder="1"/>
    <xf numFmtId="0" fontId="1" fillId="0" borderId="5" xfId="0" applyFont="1" applyBorder="1"/>
    <xf numFmtId="0" fontId="18" fillId="0" borderId="0" xfId="0" applyFont="1" applyBorder="1"/>
    <xf numFmtId="0" fontId="18" fillId="0" borderId="0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5" xfId="0" applyFill="1" applyBorder="1"/>
    <xf numFmtId="0" fontId="20" fillId="2" borderId="0" xfId="0" quotePrefix="1" applyFont="1" applyFill="1" applyBorder="1" applyAlignment="1">
      <alignment horizontal="center"/>
    </xf>
    <xf numFmtId="0" fontId="0" fillId="2" borderId="9" xfId="0" applyFill="1" applyBorder="1"/>
    <xf numFmtId="0" fontId="0" fillId="2" borderId="0" xfId="0" quotePrefix="1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0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7" fillId="2" borderId="2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1" fillId="2" borderId="0" xfId="0" applyFont="1" applyFill="1"/>
    <xf numFmtId="0" fontId="21" fillId="2" borderId="0" xfId="0" applyFont="1" applyFill="1" applyBorder="1"/>
    <xf numFmtId="0" fontId="21" fillId="2" borderId="0" xfId="0" applyFont="1" applyFill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1" fillId="2" borderId="0" xfId="0" applyFont="1" applyFill="1" applyBorder="1" applyAlignment="1">
      <alignment horizontal="right"/>
    </xf>
    <xf numFmtId="0" fontId="21" fillId="2" borderId="5" xfId="0" applyFont="1" applyFill="1" applyBorder="1" applyAlignment="1">
      <alignment horizontal="right"/>
    </xf>
    <xf numFmtId="0" fontId="21" fillId="2" borderId="5" xfId="0" applyFont="1" applyFill="1" applyBorder="1" applyAlignment="1">
      <alignment horizontal="center"/>
    </xf>
    <xf numFmtId="0" fontId="21" fillId="2" borderId="5" xfId="0" applyFont="1" applyFill="1" applyBorder="1"/>
    <xf numFmtId="0" fontId="21" fillId="2" borderId="0" xfId="0" applyFont="1" applyFill="1" applyAlignment="1">
      <alignment horizontal="right"/>
    </xf>
    <xf numFmtId="0" fontId="21" fillId="0" borderId="4" xfId="0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21" fillId="0" borderId="4" xfId="0" quotePrefix="1" applyFont="1" applyBorder="1" applyAlignment="1">
      <alignment horizontal="center" vertical="center"/>
    </xf>
    <xf numFmtId="0" fontId="21" fillId="0" borderId="36" xfId="0" quotePrefix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" xfId="0" applyFont="1" applyBorder="1"/>
    <xf numFmtId="0" fontId="21" fillId="0" borderId="13" xfId="0" applyFont="1" applyFill="1" applyBorder="1"/>
    <xf numFmtId="0" fontId="21" fillId="0" borderId="4" xfId="0" applyFont="1" applyFill="1" applyBorder="1"/>
    <xf numFmtId="0" fontId="21" fillId="0" borderId="36" xfId="0" applyFont="1" applyBorder="1"/>
    <xf numFmtId="0" fontId="21" fillId="0" borderId="13" xfId="0" applyFont="1" applyBorder="1"/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/>
    <xf numFmtId="0" fontId="17" fillId="2" borderId="0" xfId="0" applyFont="1" applyFill="1" applyBorder="1"/>
    <xf numFmtId="0" fontId="24" fillId="0" borderId="0" xfId="0" applyFont="1"/>
    <xf numFmtId="0" fontId="25" fillId="2" borderId="0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4" xfId="0" applyFont="1" applyBorder="1" applyAlignment="1"/>
    <xf numFmtId="0" fontId="2" fillId="0" borderId="9" xfId="0" applyFont="1" applyBorder="1"/>
    <xf numFmtId="0" fontId="10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0" xfId="0" applyFont="1"/>
    <xf numFmtId="0" fontId="11" fillId="0" borderId="30" xfId="0" applyFont="1" applyBorder="1"/>
    <xf numFmtId="0" fontId="11" fillId="0" borderId="0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2" borderId="2" xfId="0" applyFont="1" applyFill="1" applyBorder="1" applyAlignment="1">
      <alignment horizontal="center"/>
    </xf>
    <xf numFmtId="0" fontId="11" fillId="2" borderId="5" xfId="0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0" borderId="0" xfId="0" applyFont="1" applyBorder="1"/>
    <xf numFmtId="0" fontId="11" fillId="0" borderId="38" xfId="0" applyFont="1" applyBorder="1"/>
    <xf numFmtId="0" fontId="10" fillId="4" borderId="3" xfId="0" applyFont="1" applyFill="1" applyBorder="1" applyAlignment="1"/>
    <xf numFmtId="0" fontId="11" fillId="4" borderId="0" xfId="0" applyFont="1" applyFill="1"/>
    <xf numFmtId="0" fontId="11" fillId="0" borderId="0" xfId="0" applyFont="1" applyFill="1" applyBorder="1" applyAlignment="1"/>
    <xf numFmtId="0" fontId="11" fillId="0" borderId="0" xfId="0" applyFont="1" applyBorder="1" applyAlignment="1">
      <alignment vertical="center"/>
    </xf>
    <xf numFmtId="0" fontId="11" fillId="4" borderId="0" xfId="0" applyFont="1" applyFill="1" applyBorder="1"/>
    <xf numFmtId="0" fontId="11" fillId="0" borderId="36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39" xfId="0" applyFont="1" applyFill="1" applyBorder="1" applyAlignment="1"/>
    <xf numFmtId="0" fontId="10" fillId="0" borderId="40" xfId="0" applyFont="1" applyFill="1" applyBorder="1" applyAlignment="1"/>
    <xf numFmtId="0" fontId="11" fillId="0" borderId="0" xfId="0" applyFont="1" applyFill="1" applyBorder="1"/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0" fillId="0" borderId="5" xfId="0" applyFont="1" applyBorder="1" applyAlignment="1"/>
    <xf numFmtId="0" fontId="10" fillId="0" borderId="5" xfId="0" applyFont="1" applyBorder="1"/>
    <xf numFmtId="0" fontId="11" fillId="0" borderId="5" xfId="0" applyFont="1" applyBorder="1"/>
    <xf numFmtId="0" fontId="11" fillId="0" borderId="5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4" borderId="0" xfId="0" applyFont="1" applyFill="1"/>
    <xf numFmtId="0" fontId="11" fillId="0" borderId="37" xfId="0" applyFont="1" applyBorder="1"/>
    <xf numFmtId="0" fontId="11" fillId="4" borderId="9" xfId="0" applyFont="1" applyFill="1" applyBorder="1"/>
    <xf numFmtId="0" fontId="10" fillId="4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0" fillId="0" borderId="4" xfId="0" applyFont="1" applyFill="1" applyBorder="1"/>
    <xf numFmtId="0" fontId="10" fillId="0" borderId="30" xfId="0" applyFont="1" applyBorder="1"/>
    <xf numFmtId="0" fontId="2" fillId="0" borderId="30" xfId="0" applyFont="1" applyBorder="1"/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top" wrapText="1"/>
    </xf>
    <xf numFmtId="0" fontId="19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27" xfId="0" applyFont="1" applyFill="1" applyBorder="1"/>
    <xf numFmtId="0" fontId="2" fillId="0" borderId="28" xfId="0" applyFont="1" applyFill="1" applyBorder="1" applyAlignment="1"/>
    <xf numFmtId="0" fontId="2" fillId="0" borderId="27" xfId="0" applyFont="1" applyFill="1" applyBorder="1" applyAlignment="1"/>
    <xf numFmtId="0" fontId="2" fillId="0" borderId="29" xfId="0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/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4" borderId="38" xfId="0" applyFont="1" applyFill="1" applyBorder="1"/>
    <xf numFmtId="0" fontId="11" fillId="0" borderId="6" xfId="0" applyFont="1" applyBorder="1"/>
    <xf numFmtId="0" fontId="10" fillId="4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13" fillId="6" borderId="4" xfId="1" applyFont="1" applyFill="1" applyBorder="1" applyAlignment="1">
      <alignment horizontal="center"/>
    </xf>
    <xf numFmtId="0" fontId="13" fillId="7" borderId="4" xfId="1" applyFont="1" applyFill="1" applyBorder="1" applyAlignment="1" applyProtection="1">
      <alignment horizontal="center"/>
    </xf>
    <xf numFmtId="0" fontId="27" fillId="0" borderId="0" xfId="1"/>
    <xf numFmtId="0" fontId="27" fillId="0" borderId="4" xfId="1" applyBorder="1"/>
    <xf numFmtId="0" fontId="5" fillId="0" borderId="0" xfId="1" applyFont="1" applyFill="1" applyBorder="1" applyAlignment="1" applyProtection="1"/>
    <xf numFmtId="1" fontId="5" fillId="0" borderId="4" xfId="1" applyNumberFormat="1" applyFont="1" applyFill="1" applyBorder="1" applyAlignment="1" applyProtection="1"/>
    <xf numFmtId="0" fontId="13" fillId="0" borderId="0" xfId="1" applyFont="1" applyAlignment="1">
      <alignment horizontal="center"/>
    </xf>
    <xf numFmtId="0" fontId="27" fillId="0" borderId="0" xfId="1" applyAlignment="1">
      <alignment horizontal="center"/>
    </xf>
    <xf numFmtId="2" fontId="5" fillId="0" borderId="4" xfId="1" applyNumberFormat="1" applyFont="1" applyFill="1" applyBorder="1" applyAlignment="1" applyProtection="1"/>
    <xf numFmtId="2" fontId="5" fillId="9" borderId="4" xfId="1" applyNumberFormat="1" applyFont="1" applyFill="1" applyBorder="1" applyAlignment="1" applyProtection="1"/>
    <xf numFmtId="2" fontId="5" fillId="8" borderId="4" xfId="1" applyNumberFormat="1" applyFont="1" applyFill="1" applyBorder="1" applyAlignment="1" applyProtection="1"/>
    <xf numFmtId="0" fontId="13" fillId="0" borderId="5" xfId="1" applyFont="1" applyBorder="1" applyAlignment="1">
      <alignment horizontal="center"/>
    </xf>
    <xf numFmtId="2" fontId="27" fillId="0" borderId="0" xfId="1" applyNumberFormat="1" applyAlignment="1">
      <alignment horizontal="center"/>
    </xf>
    <xf numFmtId="164" fontId="5" fillId="0" borderId="4" xfId="1" applyNumberFormat="1" applyFont="1" applyFill="1" applyBorder="1" applyAlignment="1" applyProtection="1"/>
    <xf numFmtId="0" fontId="5" fillId="0" borderId="0" xfId="1" applyFont="1"/>
    <xf numFmtId="1" fontId="5" fillId="0" borderId="0" xfId="1" applyNumberFormat="1" applyFont="1" applyFill="1" applyBorder="1" applyAlignment="1" applyProtection="1"/>
    <xf numFmtId="0" fontId="27" fillId="0" borderId="4" xfId="1" applyFill="1" applyBorder="1"/>
    <xf numFmtId="0" fontId="27" fillId="0" borderId="0" xfId="1" applyFill="1"/>
    <xf numFmtId="0" fontId="13" fillId="0" borderId="0" xfId="1" applyFont="1" applyFill="1" applyBorder="1" applyAlignment="1" applyProtection="1">
      <alignment horizontal="center"/>
    </xf>
    <xf numFmtId="0" fontId="26" fillId="5" borderId="4" xfId="1" applyFont="1" applyFill="1" applyBorder="1"/>
    <xf numFmtId="0" fontId="26" fillId="11" borderId="4" xfId="1" applyFont="1" applyFill="1" applyBorder="1"/>
    <xf numFmtId="0" fontId="26" fillId="12" borderId="4" xfId="1" applyFont="1" applyFill="1" applyBorder="1"/>
    <xf numFmtId="0" fontId="26" fillId="13" borderId="4" xfId="1" applyFont="1" applyFill="1" applyBorder="1"/>
    <xf numFmtId="0" fontId="26" fillId="14" borderId="4" xfId="1" applyFont="1" applyFill="1" applyBorder="1" applyAlignment="1" applyProtection="1"/>
    <xf numFmtId="0" fontId="5" fillId="0" borderId="4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2" fontId="26" fillId="10" borderId="4" xfId="1" applyNumberFormat="1" applyFont="1" applyFill="1" applyBorder="1" applyAlignment="1" applyProtection="1"/>
    <xf numFmtId="0" fontId="5" fillId="0" borderId="0" xfId="1" applyFont="1" applyAlignment="1">
      <alignment horizontal="center" vertical="center" wrapText="1"/>
    </xf>
    <xf numFmtId="0" fontId="27" fillId="0" borderId="37" xfId="1" applyBorder="1"/>
    <xf numFmtId="0" fontId="27" fillId="0" borderId="3" xfId="1" applyBorder="1"/>
    <xf numFmtId="1" fontId="5" fillId="0" borderId="3" xfId="1" applyNumberFormat="1" applyFont="1" applyFill="1" applyBorder="1" applyAlignment="1" applyProtection="1"/>
    <xf numFmtId="0" fontId="5" fillId="0" borderId="3" xfId="1" applyFont="1" applyFill="1" applyBorder="1" applyAlignment="1" applyProtection="1"/>
    <xf numFmtId="0" fontId="27" fillId="0" borderId="3" xfId="1" applyFill="1" applyBorder="1"/>
    <xf numFmtId="0" fontId="27" fillId="0" borderId="8" xfId="1" applyFill="1" applyBorder="1"/>
    <xf numFmtId="0" fontId="27" fillId="0" borderId="6" xfId="1" applyBorder="1"/>
    <xf numFmtId="0" fontId="27" fillId="0" borderId="0" xfId="1" applyFill="1" applyBorder="1"/>
    <xf numFmtId="0" fontId="27" fillId="0" borderId="7" xfId="1" applyFill="1" applyBorder="1"/>
    <xf numFmtId="0" fontId="27" fillId="0" borderId="6" xfId="1" applyBorder="1" applyAlignment="1">
      <alignment horizontal="center" vertical="center" wrapText="1"/>
    </xf>
    <xf numFmtId="0" fontId="27" fillId="0" borderId="0" xfId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27" fillId="0" borderId="2" xfId="1" applyBorder="1"/>
    <xf numFmtId="0" fontId="27" fillId="0" borderId="5" xfId="1" applyBorder="1"/>
    <xf numFmtId="1" fontId="5" fillId="0" borderId="5" xfId="1" applyNumberFormat="1" applyFont="1" applyFill="1" applyBorder="1" applyAlignment="1" applyProtection="1"/>
    <xf numFmtId="0" fontId="5" fillId="0" borderId="5" xfId="1" applyFont="1" applyFill="1" applyBorder="1" applyAlignment="1" applyProtection="1"/>
    <xf numFmtId="0" fontId="27" fillId="0" borderId="5" xfId="1" applyFill="1" applyBorder="1"/>
    <xf numFmtId="0" fontId="27" fillId="0" borderId="1" xfId="1" applyFill="1" applyBorder="1"/>
    <xf numFmtId="0" fontId="5" fillId="0" borderId="0" xfId="1" applyFont="1" applyBorder="1" applyAlignment="1">
      <alignment wrapText="1"/>
    </xf>
    <xf numFmtId="0" fontId="5" fillId="0" borderId="0" xfId="1" applyFont="1" applyFill="1" applyBorder="1" applyAlignment="1" applyProtection="1">
      <alignment horizontal="right"/>
    </xf>
    <xf numFmtId="1" fontId="30" fillId="0" borderId="0" xfId="1" applyNumberFormat="1" applyFont="1" applyFill="1" applyBorder="1" applyAlignment="1" applyProtection="1">
      <alignment horizontal="left"/>
    </xf>
    <xf numFmtId="1" fontId="30" fillId="0" borderId="0" xfId="1" applyNumberFormat="1" applyFont="1" applyFill="1" applyBorder="1" applyAlignment="1" applyProtection="1"/>
    <xf numFmtId="0" fontId="30" fillId="0" borderId="0" xfId="1" applyFont="1" applyFill="1" applyBorder="1" applyAlignment="1" applyProtection="1"/>
    <xf numFmtId="0" fontId="31" fillId="0" borderId="0" xfId="1" applyFont="1" applyFill="1" applyBorder="1" applyAlignment="1">
      <alignment horizontal="left"/>
    </xf>
    <xf numFmtId="1" fontId="31" fillId="0" borderId="0" xfId="1" applyNumberFormat="1" applyFont="1" applyFill="1" applyBorder="1" applyAlignment="1" applyProtection="1"/>
    <xf numFmtId="0" fontId="21" fillId="0" borderId="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7" fillId="15" borderId="0" xfId="1" applyFill="1"/>
    <xf numFmtId="0" fontId="5" fillId="15" borderId="0" xfId="1" applyFont="1" applyFill="1"/>
    <xf numFmtId="0" fontId="13" fillId="6" borderId="4" xfId="1" applyFont="1" applyFill="1" applyBorder="1" applyAlignment="1">
      <alignment horizontal="center" vertical="center"/>
    </xf>
    <xf numFmtId="0" fontId="27" fillId="0" borderId="4" xfId="1" applyBorder="1" applyAlignment="1">
      <alignment horizontal="center" vertical="center"/>
    </xf>
    <xf numFmtId="0" fontId="27" fillId="8" borderId="4" xfId="1" applyFill="1" applyBorder="1" applyAlignment="1">
      <alignment horizontal="center" vertical="center"/>
    </xf>
    <xf numFmtId="0" fontId="27" fillId="0" borderId="4" xfId="1" applyFill="1" applyBorder="1" applyAlignment="1">
      <alignment horizontal="center" vertical="center"/>
    </xf>
    <xf numFmtId="0" fontId="26" fillId="10" borderId="4" xfId="1" applyFont="1" applyFill="1" applyBorder="1" applyAlignment="1">
      <alignment horizontal="center" vertical="center"/>
    </xf>
    <xf numFmtId="0" fontId="27" fillId="0" borderId="0" xfId="1" applyAlignment="1">
      <alignment horizontal="center" vertical="center"/>
    </xf>
    <xf numFmtId="0" fontId="27" fillId="0" borderId="0" xfId="1" applyBorder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4" borderId="42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10" fillId="4" borderId="37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 wrapText="1"/>
    </xf>
    <xf numFmtId="0" fontId="5" fillId="0" borderId="4" xfId="0" applyFont="1" applyBorder="1"/>
    <xf numFmtId="0" fontId="10" fillId="4" borderId="4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1" fillId="0" borderId="3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3" fillId="0" borderId="4" xfId="0" applyFont="1" applyBorder="1"/>
    <xf numFmtId="0" fontId="11" fillId="0" borderId="3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/>
    <xf numFmtId="0" fontId="11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0" fillId="4" borderId="36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1" fillId="0" borderId="40" xfId="0" applyFont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4" borderId="4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4" borderId="36" xfId="0" applyFont="1" applyFill="1" applyBorder="1" applyAlignment="1">
      <alignment horizontal="left" wrapText="1"/>
    </xf>
    <xf numFmtId="0" fontId="10" fillId="4" borderId="13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left" wrapText="1"/>
    </xf>
    <xf numFmtId="0" fontId="10" fillId="4" borderId="56" xfId="0" applyFont="1" applyFill="1" applyBorder="1" applyAlignment="1">
      <alignment horizontal="left" wrapText="1"/>
    </xf>
    <xf numFmtId="0" fontId="11" fillId="0" borderId="36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left" vertical="top"/>
    </xf>
    <xf numFmtId="0" fontId="18" fillId="0" borderId="3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52" xfId="0" applyFont="1" applyBorder="1" applyAlignment="1">
      <alignment horizontal="center" vertical="center"/>
    </xf>
    <xf numFmtId="0" fontId="0" fillId="2" borderId="57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58" xfId="0" applyFill="1" applyBorder="1" applyAlignment="1">
      <alignment horizontal="left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0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2" fillId="3" borderId="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7" fillId="0" borderId="0" xfId="1" applyAlignment="1">
      <alignment horizontal="center" vertical="center" wrapText="1"/>
    </xf>
    <xf numFmtId="0" fontId="26" fillId="10" borderId="0" xfId="1" applyFont="1" applyFill="1" applyAlignment="1">
      <alignment horizontal="center" vertical="center" wrapText="1"/>
    </xf>
    <xf numFmtId="0" fontId="5" fillId="8" borderId="0" xfId="1" applyFont="1" applyFill="1" applyAlignment="1">
      <alignment horizontal="center" wrapText="1"/>
    </xf>
    <xf numFmtId="0" fontId="13" fillId="0" borderId="0" xfId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9E7C0"/>
      <color rgb="FFF3D6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26</xdr:col>
      <xdr:colOff>15240</xdr:colOff>
      <xdr:row>100</xdr:row>
      <xdr:rowOff>121920</xdr:rowOff>
    </xdr:to>
    <xdr:pic>
      <xdr:nvPicPr>
        <xdr:cNvPr id="6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0680"/>
          <a:ext cx="6743700" cy="256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5</xdr:row>
      <xdr:rowOff>114300</xdr:rowOff>
    </xdr:from>
    <xdr:to>
      <xdr:col>6</xdr:col>
      <xdr:colOff>289560</xdr:colOff>
      <xdr:row>8</xdr:row>
      <xdr:rowOff>160020</xdr:rowOff>
    </xdr:to>
    <xdr:pic>
      <xdr:nvPicPr>
        <xdr:cNvPr id="121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975360"/>
          <a:ext cx="5410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5</xdr:row>
      <xdr:rowOff>91440</xdr:rowOff>
    </xdr:from>
    <xdr:to>
      <xdr:col>4</xdr:col>
      <xdr:colOff>304800</xdr:colOff>
      <xdr:row>8</xdr:row>
      <xdr:rowOff>121920</xdr:rowOff>
    </xdr:to>
    <xdr:pic>
      <xdr:nvPicPr>
        <xdr:cNvPr id="1216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52500"/>
          <a:ext cx="5257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5</xdr:row>
      <xdr:rowOff>83820</xdr:rowOff>
    </xdr:from>
    <xdr:to>
      <xdr:col>8</xdr:col>
      <xdr:colOff>304800</xdr:colOff>
      <xdr:row>8</xdr:row>
      <xdr:rowOff>121920</xdr:rowOff>
    </xdr:to>
    <xdr:pic>
      <xdr:nvPicPr>
        <xdr:cNvPr id="1217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944880"/>
          <a:ext cx="5562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220980</xdr:colOff>
      <xdr:row>5</xdr:row>
      <xdr:rowOff>99060</xdr:rowOff>
    </xdr:from>
    <xdr:to>
      <xdr:col>10</xdr:col>
      <xdr:colOff>320040</xdr:colOff>
      <xdr:row>8</xdr:row>
      <xdr:rowOff>144780</xdr:rowOff>
    </xdr:to>
    <xdr:pic>
      <xdr:nvPicPr>
        <xdr:cNvPr id="1218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060" y="960120"/>
          <a:ext cx="5410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213360</xdr:colOff>
      <xdr:row>5</xdr:row>
      <xdr:rowOff>99060</xdr:rowOff>
    </xdr:from>
    <xdr:to>
      <xdr:col>12</xdr:col>
      <xdr:colOff>320040</xdr:colOff>
      <xdr:row>8</xdr:row>
      <xdr:rowOff>137160</xdr:rowOff>
    </xdr:to>
    <xdr:pic>
      <xdr:nvPicPr>
        <xdr:cNvPr id="1219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960120"/>
          <a:ext cx="5486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9"/>
  <sheetViews>
    <sheetView topLeftCell="A87" zoomScale="81" zoomScaleNormal="81" workbookViewId="0">
      <selection activeCell="Z125" sqref="A66:Z125"/>
    </sheetView>
  </sheetViews>
  <sheetFormatPr defaultColWidth="3.6640625" defaultRowHeight="12" customHeight="1" x14ac:dyDescent="0.2"/>
  <cols>
    <col min="1" max="1" width="3.6640625" style="1" customWidth="1"/>
    <col min="2" max="2" width="6.109375" style="1" customWidth="1"/>
    <col min="3" max="23" width="3.6640625" style="1" customWidth="1"/>
    <col min="24" max="24" width="4" style="1" customWidth="1"/>
    <col min="25" max="25" width="3.6640625" style="1" customWidth="1"/>
    <col min="26" max="26" width="3.6640625" style="1"/>
    <col min="27" max="38" width="3.6640625" style="35"/>
    <col min="39" max="39" width="8.88671875" style="35" bestFit="1" customWidth="1"/>
    <col min="40" max="58" width="3.6640625" style="35"/>
    <col min="59" max="16384" width="3.6640625" style="1"/>
  </cols>
  <sheetData>
    <row r="1" spans="1:54" ht="12" customHeight="1" x14ac:dyDescent="0.2">
      <c r="A1" s="409" t="s">
        <v>42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135"/>
    </row>
    <row r="2" spans="1:54" ht="12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5"/>
    </row>
    <row r="3" spans="1:54" ht="12" customHeight="1" x14ac:dyDescent="0.2">
      <c r="A3" s="137"/>
      <c r="B3" s="137"/>
      <c r="C3" s="137"/>
      <c r="D3" s="137"/>
      <c r="E3" s="137"/>
      <c r="F3" s="137"/>
      <c r="G3" s="137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137"/>
      <c r="Z3" s="135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4" ht="12" customHeight="1" x14ac:dyDescent="0.2">
      <c r="A4" s="410" t="s">
        <v>64</v>
      </c>
      <c r="B4" s="411"/>
      <c r="C4" s="394"/>
      <c r="D4" s="404"/>
      <c r="E4" s="395"/>
      <c r="F4" s="137"/>
      <c r="G4" s="412" t="s">
        <v>106</v>
      </c>
      <c r="H4" s="412"/>
      <c r="I4" s="412"/>
      <c r="J4" s="412"/>
      <c r="K4" s="412"/>
      <c r="L4" s="412"/>
      <c r="M4" s="135"/>
      <c r="N4" s="413" t="s">
        <v>1</v>
      </c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135"/>
    </row>
    <row r="5" spans="1:54" ht="12" customHeight="1" x14ac:dyDescent="0.2">
      <c r="A5" s="133"/>
      <c r="B5" s="133"/>
      <c r="C5" s="137"/>
      <c r="D5" s="137"/>
      <c r="E5" s="137"/>
      <c r="F5" s="137"/>
      <c r="G5" s="335" t="s">
        <v>107</v>
      </c>
      <c r="H5" s="335"/>
      <c r="I5" s="296"/>
      <c r="J5" s="296"/>
      <c r="K5" s="296"/>
      <c r="L5" s="296"/>
      <c r="M5" s="135"/>
      <c r="N5" s="331" t="s">
        <v>1</v>
      </c>
      <c r="O5" s="331"/>
      <c r="P5" s="331"/>
      <c r="Q5" s="331"/>
      <c r="R5" s="331"/>
      <c r="S5" s="331"/>
      <c r="T5" s="331"/>
      <c r="U5" s="331"/>
      <c r="V5" s="331" t="s">
        <v>45</v>
      </c>
      <c r="W5" s="331"/>
      <c r="X5" s="331"/>
      <c r="Y5" s="331"/>
      <c r="Z5" s="135"/>
      <c r="AE5" s="30"/>
      <c r="AF5" s="30"/>
      <c r="AG5" s="30"/>
    </row>
    <row r="6" spans="1:54" ht="12" customHeight="1" x14ac:dyDescent="0.2">
      <c r="A6" s="340" t="s">
        <v>0</v>
      </c>
      <c r="B6" s="341"/>
      <c r="C6" s="394"/>
      <c r="D6" s="404"/>
      <c r="E6" s="395"/>
      <c r="F6" s="135"/>
      <c r="G6" s="408" t="s">
        <v>85</v>
      </c>
      <c r="H6" s="408"/>
      <c r="I6" s="328"/>
      <c r="J6" s="328"/>
      <c r="K6" s="328"/>
      <c r="L6" s="328"/>
      <c r="M6" s="135"/>
      <c r="N6" s="331" t="s">
        <v>2</v>
      </c>
      <c r="O6" s="331"/>
      <c r="P6" s="331"/>
      <c r="Q6" s="331"/>
      <c r="R6" s="331" t="s">
        <v>3</v>
      </c>
      <c r="S6" s="331"/>
      <c r="T6" s="296"/>
      <c r="U6" s="296"/>
      <c r="V6" s="331" t="s">
        <v>43</v>
      </c>
      <c r="W6" s="331"/>
      <c r="X6" s="331" t="s">
        <v>44</v>
      </c>
      <c r="Y6" s="331"/>
      <c r="Z6" s="135"/>
    </row>
    <row r="7" spans="1:54" ht="12" customHeight="1" x14ac:dyDescent="0.2">
      <c r="A7" s="135"/>
      <c r="B7" s="135"/>
      <c r="C7" s="135"/>
      <c r="D7" s="135"/>
      <c r="E7" s="135"/>
      <c r="F7" s="135"/>
      <c r="G7" s="131" t="s">
        <v>84</v>
      </c>
      <c r="H7" s="131"/>
      <c r="I7" s="328"/>
      <c r="J7" s="328"/>
      <c r="K7" s="328"/>
      <c r="L7" s="328"/>
      <c r="M7" s="135"/>
      <c r="N7" s="331" t="s">
        <v>4</v>
      </c>
      <c r="O7" s="331"/>
      <c r="P7" s="331" t="s">
        <v>5</v>
      </c>
      <c r="Q7" s="331"/>
      <c r="R7" s="331" t="s">
        <v>7</v>
      </c>
      <c r="S7" s="331"/>
      <c r="T7" s="331" t="s">
        <v>5</v>
      </c>
      <c r="U7" s="331"/>
      <c r="V7" s="331"/>
      <c r="W7" s="331"/>
      <c r="X7" s="331"/>
      <c r="Y7" s="331"/>
      <c r="Z7" s="135"/>
    </row>
    <row r="8" spans="1:54" ht="12" customHeight="1" x14ac:dyDescent="0.2">
      <c r="A8" s="340" t="s">
        <v>95</v>
      </c>
      <c r="B8" s="341"/>
      <c r="C8" s="394"/>
      <c r="D8" s="404"/>
      <c r="E8" s="395"/>
      <c r="F8" s="135"/>
      <c r="G8" s="135"/>
      <c r="H8" s="82"/>
      <c r="I8" s="82"/>
      <c r="J8" s="81"/>
      <c r="K8" s="81"/>
      <c r="L8" s="81"/>
      <c r="M8" s="82"/>
      <c r="N8" s="296"/>
      <c r="O8" s="296"/>
      <c r="P8" s="296"/>
      <c r="Q8" s="296"/>
      <c r="R8" s="296"/>
      <c r="S8" s="296"/>
      <c r="T8" s="296"/>
      <c r="U8" s="296"/>
      <c r="V8" s="394"/>
      <c r="W8" s="395"/>
      <c r="X8" s="394"/>
      <c r="Y8" s="395"/>
      <c r="Z8" s="135"/>
      <c r="AE8" s="121"/>
      <c r="AF8" s="121"/>
      <c r="AG8" s="33"/>
      <c r="AH8" s="33"/>
    </row>
    <row r="9" spans="1:54" ht="12" customHeight="1" x14ac:dyDescent="0.2">
      <c r="A9" s="406" t="s">
        <v>96</v>
      </c>
      <c r="B9" s="406"/>
      <c r="C9" s="394"/>
      <c r="D9" s="404"/>
      <c r="E9" s="395"/>
      <c r="F9" s="135"/>
      <c r="G9" s="407" t="s">
        <v>98</v>
      </c>
      <c r="H9" s="407"/>
      <c r="I9" s="407"/>
      <c r="J9" s="407"/>
      <c r="K9" s="407"/>
      <c r="L9" s="407"/>
      <c r="M9" s="82"/>
      <c r="N9" s="135"/>
      <c r="O9" s="135"/>
      <c r="P9" s="135"/>
      <c r="Q9" s="135"/>
      <c r="R9" s="135"/>
      <c r="S9" s="135"/>
      <c r="T9" s="135"/>
      <c r="U9" s="135"/>
      <c r="V9" s="135"/>
      <c r="W9" s="82"/>
      <c r="X9" s="82"/>
      <c r="Y9" s="135"/>
      <c r="Z9" s="135"/>
      <c r="AD9" s="121"/>
      <c r="AE9" s="121"/>
      <c r="AF9" s="121"/>
      <c r="AG9" s="33"/>
      <c r="AH9" s="33"/>
    </row>
    <row r="10" spans="1:54" ht="12" customHeight="1" x14ac:dyDescent="0.2">
      <c r="A10" s="403" t="s">
        <v>97</v>
      </c>
      <c r="B10" s="403"/>
      <c r="C10" s="394"/>
      <c r="D10" s="404"/>
      <c r="E10" s="395"/>
      <c r="F10" s="135"/>
      <c r="G10" s="296" t="s">
        <v>99</v>
      </c>
      <c r="H10" s="296"/>
      <c r="I10" s="296"/>
      <c r="J10" s="296" t="s">
        <v>100</v>
      </c>
      <c r="K10" s="296"/>
      <c r="L10" s="296"/>
      <c r="M10" s="82"/>
      <c r="N10" s="336" t="s">
        <v>92</v>
      </c>
      <c r="O10" s="336"/>
      <c r="P10" s="336"/>
      <c r="Q10" s="331" t="s">
        <v>101</v>
      </c>
      <c r="R10" s="331"/>
      <c r="S10" s="354"/>
      <c r="T10" s="355"/>
      <c r="U10" s="339" t="s">
        <v>103</v>
      </c>
      <c r="V10" s="339"/>
      <c r="W10" s="118" t="s">
        <v>104</v>
      </c>
      <c r="X10" s="394"/>
      <c r="Y10" s="395"/>
      <c r="Z10" s="139"/>
      <c r="AA10" s="30"/>
      <c r="AB10" s="30"/>
      <c r="AC10" s="30"/>
    </row>
    <row r="11" spans="1:54" ht="12" customHeight="1" x14ac:dyDescent="0.2">
      <c r="A11" s="128"/>
      <c r="B11" s="128"/>
      <c r="C11" s="82"/>
      <c r="D11" s="82"/>
      <c r="E11" s="82"/>
      <c r="F11" s="135"/>
      <c r="G11" s="140"/>
      <c r="H11" s="141" t="s">
        <v>105</v>
      </c>
      <c r="I11" s="142"/>
      <c r="J11" s="140"/>
      <c r="K11" s="141" t="s">
        <v>105</v>
      </c>
      <c r="L11" s="142"/>
      <c r="M11" s="82"/>
      <c r="N11" s="336"/>
      <c r="O11" s="336"/>
      <c r="P11" s="336"/>
      <c r="Q11" s="296" t="s">
        <v>102</v>
      </c>
      <c r="R11" s="296"/>
      <c r="S11" s="394"/>
      <c r="T11" s="395"/>
      <c r="U11" s="405"/>
      <c r="V11" s="405"/>
      <c r="W11" s="82"/>
      <c r="X11" s="82"/>
      <c r="Y11" s="137"/>
      <c r="Z11" s="137"/>
    </row>
    <row r="12" spans="1:54" ht="12" customHeight="1" thickBo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7"/>
    </row>
    <row r="13" spans="1:54" ht="12" customHeight="1" x14ac:dyDescent="0.2">
      <c r="A13" s="143" t="s">
        <v>82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44"/>
      <c r="V13" s="144"/>
      <c r="W13" s="144"/>
      <c r="X13" s="144"/>
      <c r="Y13" s="144"/>
      <c r="Z13" s="137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</row>
    <row r="14" spans="1:54" ht="12" customHeight="1" thickBot="1" x14ac:dyDescent="0.25">
      <c r="A14" s="137"/>
      <c r="B14" s="137"/>
      <c r="C14" s="137"/>
      <c r="D14" s="137"/>
      <c r="E14" s="137"/>
      <c r="F14" s="137"/>
      <c r="G14" s="137"/>
      <c r="H14" s="137"/>
      <c r="I14" s="137"/>
      <c r="J14" s="401" t="s">
        <v>119</v>
      </c>
      <c r="K14" s="401"/>
      <c r="L14" s="401"/>
      <c r="M14" s="401"/>
      <c r="N14" s="401"/>
      <c r="O14" s="401"/>
      <c r="P14" s="401"/>
      <c r="Q14" s="401"/>
      <c r="R14" s="145"/>
      <c r="S14" s="145"/>
      <c r="T14" s="145"/>
      <c r="U14" s="146"/>
      <c r="V14" s="149"/>
      <c r="W14" s="146"/>
      <c r="X14" s="146"/>
      <c r="Y14" s="146"/>
      <c r="Z14" s="135"/>
      <c r="AD14" s="31"/>
      <c r="AE14" s="31"/>
      <c r="AF14" s="31"/>
      <c r="AG14" s="31"/>
      <c r="AH14" s="32"/>
      <c r="AI14" s="32"/>
      <c r="AJ14" s="32"/>
      <c r="AK14" s="32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</row>
    <row r="15" spans="1:54" ht="12" customHeight="1" x14ac:dyDescent="0.2">
      <c r="A15" s="398" t="s">
        <v>124</v>
      </c>
      <c r="B15" s="398"/>
      <c r="C15" s="398"/>
      <c r="D15" s="398"/>
      <c r="E15" s="398"/>
      <c r="F15" s="398"/>
      <c r="G15" s="147"/>
      <c r="H15" s="137"/>
      <c r="I15" s="148"/>
      <c r="J15" s="402"/>
      <c r="K15" s="402"/>
      <c r="L15" s="402"/>
      <c r="M15" s="402"/>
      <c r="N15" s="402"/>
      <c r="O15" s="402"/>
      <c r="P15" s="402"/>
      <c r="Q15" s="402"/>
      <c r="R15" s="118" t="s">
        <v>67</v>
      </c>
      <c r="S15" s="118" t="s">
        <v>23</v>
      </c>
      <c r="T15" s="171"/>
      <c r="U15" s="149"/>
      <c r="V15" s="207"/>
      <c r="W15" s="171"/>
      <c r="X15" s="118" t="s">
        <v>67</v>
      </c>
      <c r="Y15" s="118" t="s">
        <v>23</v>
      </c>
      <c r="Z15" s="135"/>
      <c r="AF15" s="31"/>
      <c r="AG15" s="31"/>
      <c r="AH15" s="32"/>
      <c r="AI15" s="32"/>
      <c r="AJ15" s="32"/>
      <c r="AK15" s="32"/>
      <c r="AL15" s="36"/>
      <c r="AM15" s="36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</row>
    <row r="16" spans="1:54" ht="12" customHeight="1" x14ac:dyDescent="0.25">
      <c r="A16" s="283" t="s">
        <v>115</v>
      </c>
      <c r="B16" s="283"/>
      <c r="C16" s="283"/>
      <c r="D16" s="283"/>
      <c r="E16" s="399"/>
      <c r="F16" s="399"/>
      <c r="G16" s="147"/>
      <c r="H16" s="137"/>
      <c r="I16" s="148"/>
      <c r="J16" s="282" t="s">
        <v>50</v>
      </c>
      <c r="K16" s="282"/>
      <c r="L16" s="282"/>
      <c r="M16" s="282"/>
      <c r="N16" s="282"/>
      <c r="O16" s="282"/>
      <c r="P16" s="282"/>
      <c r="Q16" s="282"/>
      <c r="R16" s="118"/>
      <c r="S16" s="134"/>
      <c r="U16" s="283" t="s">
        <v>68</v>
      </c>
      <c r="V16" s="400"/>
      <c r="W16" s="283"/>
      <c r="X16" s="109"/>
      <c r="Y16" s="109"/>
      <c r="Z16" s="135"/>
      <c r="AF16" s="31"/>
      <c r="AG16" s="31"/>
      <c r="AH16" s="32"/>
      <c r="AI16" s="32"/>
      <c r="AJ16" s="32"/>
      <c r="AK16" s="32"/>
      <c r="AL16" s="36"/>
      <c r="AM16" s="36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124"/>
      <c r="AZ16" s="32"/>
      <c r="BA16" s="124"/>
      <c r="BB16" s="122"/>
    </row>
    <row r="17" spans="1:58" ht="12" customHeight="1" x14ac:dyDescent="0.25">
      <c r="A17" s="283" t="s">
        <v>108</v>
      </c>
      <c r="B17" s="283"/>
      <c r="C17" s="283"/>
      <c r="D17" s="283"/>
      <c r="E17" s="343"/>
      <c r="F17" s="343"/>
      <c r="G17" s="147"/>
      <c r="H17" s="148"/>
      <c r="I17" s="148"/>
      <c r="J17" s="282" t="s">
        <v>49</v>
      </c>
      <c r="K17" s="282"/>
      <c r="L17" s="282"/>
      <c r="M17" s="282"/>
      <c r="N17" s="282"/>
      <c r="O17" s="282"/>
      <c r="P17" s="282"/>
      <c r="Q17" s="282"/>
      <c r="R17" s="109"/>
      <c r="S17" s="151"/>
      <c r="U17" s="283" t="s">
        <v>24</v>
      </c>
      <c r="V17" s="283"/>
      <c r="W17" s="283"/>
      <c r="X17" s="109"/>
      <c r="Y17" s="109"/>
      <c r="Z17" s="135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124"/>
      <c r="AZ17" s="32"/>
      <c r="BA17" s="124"/>
      <c r="BB17" s="32"/>
    </row>
    <row r="18" spans="1:58" ht="12" customHeight="1" x14ac:dyDescent="0.25">
      <c r="A18" s="283" t="s">
        <v>109</v>
      </c>
      <c r="B18" s="283"/>
      <c r="C18" s="283"/>
      <c r="D18" s="283"/>
      <c r="E18" s="343"/>
      <c r="F18" s="343"/>
      <c r="G18" s="147"/>
      <c r="H18" s="148"/>
      <c r="I18" s="148"/>
      <c r="J18" s="282" t="s">
        <v>117</v>
      </c>
      <c r="K18" s="282"/>
      <c r="L18" s="282"/>
      <c r="M18" s="282"/>
      <c r="N18" s="282"/>
      <c r="O18" s="282"/>
      <c r="P18" s="282"/>
      <c r="Q18" s="282"/>
      <c r="R18" s="120"/>
      <c r="S18" s="120"/>
      <c r="U18" s="283" t="s">
        <v>48</v>
      </c>
      <c r="V18" s="283"/>
      <c r="W18" s="283"/>
      <c r="X18" s="109"/>
      <c r="Y18" s="109"/>
      <c r="Z18" s="135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124"/>
      <c r="AZ18" s="32"/>
      <c r="BA18" s="124"/>
      <c r="BB18" s="32"/>
    </row>
    <row r="19" spans="1:58" ht="12" customHeight="1" x14ac:dyDescent="0.25">
      <c r="A19" s="283" t="s">
        <v>110</v>
      </c>
      <c r="B19" s="283"/>
      <c r="C19" s="283"/>
      <c r="D19" s="283"/>
      <c r="E19" s="343"/>
      <c r="F19" s="343"/>
      <c r="G19" s="135"/>
      <c r="H19" s="135"/>
      <c r="I19" s="135"/>
      <c r="J19" s="283" t="s">
        <v>118</v>
      </c>
      <c r="K19" s="283"/>
      <c r="L19" s="283"/>
      <c r="M19" s="283"/>
      <c r="N19" s="283"/>
      <c r="O19" s="283"/>
      <c r="P19" s="283"/>
      <c r="Q19" s="283"/>
      <c r="R19" s="120"/>
      <c r="S19" s="120"/>
      <c r="U19" s="282" t="s">
        <v>25</v>
      </c>
      <c r="V19" s="282"/>
      <c r="W19" s="282"/>
      <c r="X19" s="151"/>
      <c r="Y19" s="151"/>
      <c r="Z19" s="135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124"/>
      <c r="AZ19" s="32"/>
      <c r="BA19" s="124"/>
      <c r="BB19" s="32"/>
    </row>
    <row r="20" spans="1:58" ht="12" customHeight="1" x14ac:dyDescent="0.2">
      <c r="A20" s="135"/>
      <c r="B20" s="135"/>
      <c r="C20" s="135"/>
      <c r="D20" s="152"/>
      <c r="E20" s="396" t="s">
        <v>55</v>
      </c>
      <c r="F20" s="397"/>
      <c r="G20" s="397"/>
      <c r="H20" s="397"/>
      <c r="I20" s="135"/>
      <c r="J20" s="135"/>
      <c r="K20" s="135"/>
      <c r="L20" s="135"/>
      <c r="M20" s="135"/>
      <c r="N20" s="208"/>
      <c r="O20" s="135"/>
      <c r="P20" s="135"/>
      <c r="Q20" s="137"/>
      <c r="R20" s="135"/>
      <c r="S20" s="135"/>
      <c r="T20" s="135"/>
      <c r="U20" s="135"/>
      <c r="V20" s="135"/>
      <c r="W20" s="135"/>
      <c r="X20" s="135"/>
      <c r="Y20" s="135"/>
      <c r="Z20" s="137"/>
    </row>
    <row r="21" spans="1:58" ht="12" customHeight="1" x14ac:dyDescent="0.2">
      <c r="A21" s="139"/>
      <c r="B21" s="139"/>
      <c r="C21" s="139"/>
      <c r="D21" s="153"/>
      <c r="E21" s="389" t="s">
        <v>111</v>
      </c>
      <c r="F21" s="390"/>
      <c r="G21" s="331"/>
      <c r="H21" s="331"/>
      <c r="I21" s="135"/>
      <c r="J21" s="135"/>
      <c r="K21" s="135"/>
      <c r="L21" s="135"/>
      <c r="M21" s="331" t="s">
        <v>18</v>
      </c>
      <c r="N21" s="331"/>
      <c r="O21" s="331" t="s">
        <v>20</v>
      </c>
      <c r="P21" s="331"/>
      <c r="Q21" s="331"/>
      <c r="R21" s="331" t="s">
        <v>144</v>
      </c>
      <c r="S21" s="331"/>
      <c r="T21" s="331"/>
      <c r="U21" s="331" t="s">
        <v>38</v>
      </c>
      <c r="V21" s="331"/>
      <c r="W21" s="135"/>
      <c r="AD21" s="126"/>
      <c r="AE21" s="126"/>
      <c r="AF21" s="126"/>
      <c r="AG21" s="126"/>
      <c r="AH21" s="126"/>
      <c r="AI21" s="29"/>
      <c r="AJ21" s="29"/>
      <c r="AK21" s="29"/>
      <c r="AL21" s="29"/>
      <c r="AM21" s="29"/>
      <c r="AN21" s="29"/>
      <c r="AQ21" s="122"/>
    </row>
    <row r="22" spans="1:58" ht="12" customHeight="1" x14ac:dyDescent="0.2">
      <c r="A22" s="147"/>
      <c r="B22" s="147"/>
      <c r="C22" s="147"/>
      <c r="D22" s="147"/>
      <c r="E22" s="389" t="s">
        <v>112</v>
      </c>
      <c r="F22" s="390"/>
      <c r="G22" s="331"/>
      <c r="H22" s="331"/>
      <c r="I22" s="135"/>
      <c r="J22" s="135"/>
      <c r="K22" s="135"/>
      <c r="L22" s="135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135"/>
      <c r="AD22" s="126"/>
      <c r="AE22" s="126"/>
      <c r="AF22" s="126"/>
      <c r="AG22" s="126"/>
      <c r="AH22" s="126"/>
      <c r="AI22" s="33"/>
      <c r="AJ22" s="33"/>
      <c r="AM22" s="33"/>
      <c r="AN22" s="33"/>
      <c r="AQ22" s="122"/>
    </row>
    <row r="23" spans="1:58" ht="12" customHeight="1" x14ac:dyDescent="0.2">
      <c r="A23" s="135"/>
      <c r="B23" s="127"/>
      <c r="C23" s="127"/>
      <c r="D23" s="127"/>
      <c r="E23" s="127"/>
      <c r="F23" s="391" t="s">
        <v>113</v>
      </c>
      <c r="G23" s="392"/>
      <c r="H23" s="393"/>
      <c r="I23" s="135"/>
      <c r="J23" s="135"/>
      <c r="K23" s="135"/>
      <c r="L23" s="135"/>
      <c r="M23" s="135"/>
      <c r="N23" s="135"/>
      <c r="O23" s="154"/>
      <c r="P23" s="135"/>
      <c r="Q23" s="137"/>
      <c r="R23" s="135"/>
      <c r="S23" s="135"/>
      <c r="T23" s="135"/>
      <c r="U23" s="135"/>
      <c r="V23" s="135"/>
      <c r="W23" s="135"/>
      <c r="X23" s="135"/>
      <c r="Y23" s="135"/>
      <c r="Z23" s="127"/>
      <c r="AD23" s="31"/>
      <c r="AE23" s="31"/>
      <c r="AF23" s="31"/>
      <c r="AG23" s="31"/>
      <c r="AH23" s="31"/>
      <c r="AI23" s="33"/>
      <c r="AK23" s="32"/>
      <c r="AL23" s="32"/>
      <c r="AM23" s="32"/>
      <c r="AN23" s="32"/>
      <c r="AQ23" s="122"/>
    </row>
    <row r="24" spans="1:58" ht="12" customHeight="1" x14ac:dyDescent="0.2">
      <c r="A24" s="135"/>
      <c r="B24" s="127"/>
      <c r="C24" s="127"/>
      <c r="D24" s="127"/>
      <c r="E24" s="127"/>
      <c r="F24" s="394" t="s">
        <v>116</v>
      </c>
      <c r="G24" s="395"/>
      <c r="H24" s="118"/>
      <c r="I24" s="135"/>
      <c r="J24" s="127"/>
      <c r="K24" s="82"/>
      <c r="L24" s="82"/>
      <c r="M24" s="135"/>
      <c r="N24" s="135"/>
      <c r="O24" s="154"/>
      <c r="P24" s="135"/>
      <c r="Q24" s="135"/>
      <c r="R24" s="155"/>
      <c r="S24" s="155"/>
      <c r="T24" s="137"/>
      <c r="U24" s="135"/>
      <c r="V24" s="137"/>
      <c r="W24" s="135"/>
      <c r="X24" s="135"/>
      <c r="Y24" s="135"/>
      <c r="Z24" s="127"/>
      <c r="AD24" s="31"/>
      <c r="AE24" s="31"/>
      <c r="AF24" s="31"/>
      <c r="AG24" s="31"/>
      <c r="AH24" s="31"/>
      <c r="AI24" s="32"/>
      <c r="AJ24" s="31"/>
      <c r="AK24" s="32"/>
      <c r="AL24" s="32"/>
      <c r="AM24" s="32"/>
      <c r="AN24" s="32"/>
      <c r="AQ24" s="122"/>
    </row>
    <row r="25" spans="1:58" ht="12" customHeight="1" x14ac:dyDescent="0.2">
      <c r="A25" s="135"/>
      <c r="B25" s="135"/>
      <c r="C25" s="135"/>
      <c r="D25" s="135"/>
      <c r="E25" s="135"/>
      <c r="F25" s="394" t="s">
        <v>114</v>
      </c>
      <c r="G25" s="395"/>
      <c r="H25" s="118"/>
      <c r="I25" s="135"/>
      <c r="J25" s="135"/>
      <c r="K25" s="135"/>
      <c r="L25" s="135"/>
      <c r="M25" s="135"/>
      <c r="N25" s="156"/>
      <c r="O25" s="156"/>
      <c r="P25" s="135"/>
      <c r="Q25" s="135"/>
      <c r="R25" s="135"/>
      <c r="S25" s="135"/>
      <c r="T25" s="135"/>
      <c r="U25" s="135"/>
      <c r="V25" s="137"/>
      <c r="W25" s="137"/>
      <c r="X25" s="135"/>
      <c r="Y25" s="135"/>
      <c r="Z25" s="127"/>
      <c r="AA25" s="30"/>
      <c r="AB25" s="30"/>
      <c r="AC25" s="30"/>
      <c r="AD25" s="31"/>
      <c r="AE25" s="31"/>
      <c r="AF25" s="31"/>
      <c r="AG25" s="31"/>
      <c r="AH25" s="31"/>
      <c r="AI25" s="33"/>
      <c r="AJ25" s="33"/>
      <c r="AK25" s="32"/>
      <c r="AL25" s="32"/>
      <c r="AM25" s="32"/>
      <c r="AN25" s="32"/>
      <c r="AQ25" s="122"/>
    </row>
    <row r="26" spans="1:58" ht="12" customHeight="1" x14ac:dyDescent="0.2">
      <c r="A26" s="135"/>
      <c r="B26" s="135"/>
      <c r="C26" s="135"/>
      <c r="D26" s="135"/>
      <c r="E26" s="135"/>
      <c r="F26" s="82"/>
      <c r="G26" s="82"/>
      <c r="H26" s="82"/>
      <c r="I26" s="135"/>
      <c r="J26" s="135"/>
      <c r="K26" s="135"/>
      <c r="L26" s="135"/>
      <c r="M26" s="135"/>
      <c r="N26" s="156"/>
      <c r="O26" s="156"/>
      <c r="P26" s="135"/>
      <c r="Q26" s="135"/>
      <c r="R26" s="135"/>
      <c r="S26" s="135"/>
      <c r="T26" s="135"/>
      <c r="U26" s="135"/>
      <c r="V26" s="137"/>
      <c r="W26" s="137"/>
      <c r="X26" s="135"/>
      <c r="Y26" s="135"/>
      <c r="Z26" s="127"/>
      <c r="AA26" s="30"/>
      <c r="AB26" s="30"/>
      <c r="AC26" s="30"/>
      <c r="AD26" s="3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8" s="2" customFormat="1" ht="12" customHeight="1" x14ac:dyDescent="0.2">
      <c r="A27" s="353" t="s">
        <v>123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127"/>
      <c r="AA27" s="30"/>
      <c r="AB27" s="30"/>
      <c r="AC27" s="30"/>
      <c r="AD27" s="32"/>
      <c r="AE27" s="35"/>
      <c r="AF27" s="35"/>
      <c r="AG27" s="35"/>
      <c r="AH27" s="35"/>
      <c r="AI27" s="35"/>
      <c r="AJ27" s="35"/>
      <c r="BD27" s="35"/>
      <c r="BE27" s="35"/>
      <c r="BF27" s="35"/>
    </row>
    <row r="28" spans="1:58" s="2" customFormat="1" ht="12" customHeight="1" x14ac:dyDescent="0.2">
      <c r="A28" s="369" t="s">
        <v>78</v>
      </c>
      <c r="B28" s="370"/>
      <c r="C28" s="328" t="s">
        <v>122</v>
      </c>
      <c r="D28" s="328"/>
      <c r="E28" s="328"/>
      <c r="F28" s="328"/>
      <c r="G28" s="328"/>
      <c r="H28" s="328"/>
      <c r="I28" s="328"/>
      <c r="J28" s="328"/>
      <c r="K28" s="328" t="s">
        <v>121</v>
      </c>
      <c r="L28" s="328"/>
      <c r="M28" s="328"/>
      <c r="N28" s="328"/>
      <c r="O28" s="328"/>
      <c r="P28" s="328"/>
      <c r="Q28" s="328"/>
      <c r="R28" s="375" t="s">
        <v>120</v>
      </c>
      <c r="S28" s="376"/>
      <c r="T28" s="376"/>
      <c r="U28" s="376"/>
      <c r="V28" s="376"/>
      <c r="W28" s="376"/>
      <c r="X28" s="376"/>
      <c r="Y28" s="377"/>
      <c r="Z28" s="127"/>
      <c r="AA28" s="30"/>
      <c r="AB28" s="30"/>
      <c r="AC28" s="30"/>
      <c r="AD28" s="32"/>
      <c r="AE28" s="35"/>
      <c r="AF28" s="35"/>
      <c r="AG28" s="35"/>
      <c r="AH28" s="35"/>
      <c r="AI28" s="35"/>
      <c r="AJ28" s="35"/>
      <c r="BD28" s="35"/>
      <c r="BE28" s="35"/>
      <c r="BF28" s="35"/>
    </row>
    <row r="29" spans="1:58" s="2" customFormat="1" ht="12" customHeight="1" x14ac:dyDescent="0.2">
      <c r="A29" s="371"/>
      <c r="B29" s="372"/>
      <c r="C29" s="369" t="s">
        <v>65</v>
      </c>
      <c r="D29" s="378"/>
      <c r="E29" s="380" t="s">
        <v>51</v>
      </c>
      <c r="F29" s="381"/>
      <c r="G29" s="369" t="s">
        <v>52</v>
      </c>
      <c r="H29" s="370"/>
      <c r="I29" s="369" t="s">
        <v>53</v>
      </c>
      <c r="J29" s="370"/>
      <c r="K29" s="384" t="s">
        <v>21</v>
      </c>
      <c r="L29" s="384" t="s">
        <v>22</v>
      </c>
      <c r="M29" s="384" t="s">
        <v>6</v>
      </c>
      <c r="N29" s="369" t="s">
        <v>86</v>
      </c>
      <c r="O29" s="370"/>
      <c r="P29" s="369" t="s">
        <v>54</v>
      </c>
      <c r="Q29" s="370"/>
      <c r="R29" s="369" t="s">
        <v>90</v>
      </c>
      <c r="S29" s="370"/>
      <c r="T29" s="369" t="s">
        <v>89</v>
      </c>
      <c r="U29" s="370"/>
      <c r="V29" s="286" t="s">
        <v>56</v>
      </c>
      <c r="W29" s="286"/>
      <c r="X29" s="286"/>
      <c r="Y29" s="286"/>
      <c r="Z29" s="127"/>
      <c r="AA29" s="30"/>
      <c r="AB29" s="30"/>
      <c r="AC29" s="30"/>
      <c r="AD29" s="32"/>
      <c r="AE29" s="35"/>
      <c r="AF29" s="35"/>
      <c r="AG29" s="35"/>
      <c r="AH29" s="35"/>
      <c r="AI29" s="35"/>
      <c r="AJ29" s="35"/>
      <c r="BD29" s="35"/>
      <c r="BE29" s="35"/>
      <c r="BF29" s="35"/>
    </row>
    <row r="30" spans="1:58" s="2" customFormat="1" ht="12" customHeight="1" x14ac:dyDescent="0.2">
      <c r="A30" s="373"/>
      <c r="B30" s="374"/>
      <c r="C30" s="371"/>
      <c r="D30" s="379"/>
      <c r="E30" s="382"/>
      <c r="F30" s="383"/>
      <c r="G30" s="373"/>
      <c r="H30" s="374"/>
      <c r="I30" s="373"/>
      <c r="J30" s="374"/>
      <c r="K30" s="385"/>
      <c r="L30" s="386"/>
      <c r="M30" s="386"/>
      <c r="N30" s="373"/>
      <c r="O30" s="374"/>
      <c r="P30" s="373"/>
      <c r="Q30" s="374"/>
      <c r="R30" s="373"/>
      <c r="S30" s="374"/>
      <c r="T30" s="373"/>
      <c r="U30" s="374"/>
      <c r="V30" s="387" t="s">
        <v>87</v>
      </c>
      <c r="W30" s="387"/>
      <c r="X30" s="388" t="s">
        <v>88</v>
      </c>
      <c r="Y30" s="388"/>
      <c r="Z30" s="127"/>
      <c r="AA30" s="30"/>
      <c r="AB30" s="30"/>
      <c r="AC30" s="30"/>
      <c r="AD30" s="32"/>
      <c r="AE30" s="35"/>
      <c r="AF30" s="35"/>
      <c r="AG30" s="35"/>
      <c r="AH30" s="35"/>
      <c r="AI30" s="35"/>
      <c r="AJ30" s="35"/>
      <c r="BD30" s="35"/>
      <c r="BE30" s="35"/>
      <c r="BF30" s="35"/>
    </row>
    <row r="31" spans="1:58" s="2" customFormat="1" ht="12" customHeight="1" x14ac:dyDescent="0.2">
      <c r="A31" s="354"/>
      <c r="B31" s="355"/>
      <c r="C31" s="354"/>
      <c r="D31" s="355"/>
      <c r="E31" s="354"/>
      <c r="F31" s="355"/>
      <c r="G31" s="354"/>
      <c r="H31" s="355"/>
      <c r="I31" s="354"/>
      <c r="J31" s="355"/>
      <c r="K31" s="110"/>
      <c r="L31" s="110"/>
      <c r="M31" s="110"/>
      <c r="N31" s="354"/>
      <c r="O31" s="355"/>
      <c r="P31" s="354"/>
      <c r="Q31" s="355"/>
      <c r="R31" s="150"/>
      <c r="S31" s="158"/>
      <c r="T31" s="150"/>
      <c r="U31" s="159"/>
      <c r="V31" s="336"/>
      <c r="W31" s="336"/>
      <c r="X31" s="336"/>
      <c r="Y31" s="336"/>
      <c r="Z31" s="127"/>
      <c r="AA31" s="30"/>
      <c r="AB31" s="30"/>
      <c r="AC31" s="30"/>
      <c r="AD31" s="32"/>
      <c r="AE31" s="35"/>
      <c r="AF31" s="35"/>
      <c r="AG31" s="35"/>
      <c r="AH31" s="35"/>
      <c r="AI31" s="35"/>
      <c r="AJ31" s="35"/>
      <c r="BD31" s="35"/>
      <c r="BE31" s="35"/>
      <c r="BF31" s="35"/>
    </row>
    <row r="32" spans="1:58" s="2" customFormat="1" ht="12" customHeight="1" x14ac:dyDescent="0.2">
      <c r="A32" s="354"/>
      <c r="B32" s="355"/>
      <c r="C32" s="354"/>
      <c r="D32" s="355"/>
      <c r="E32" s="354"/>
      <c r="F32" s="355"/>
      <c r="G32" s="354"/>
      <c r="H32" s="355"/>
      <c r="I32" s="354"/>
      <c r="J32" s="355"/>
      <c r="K32" s="110"/>
      <c r="L32" s="110"/>
      <c r="M32" s="110"/>
      <c r="N32" s="354"/>
      <c r="O32" s="355"/>
      <c r="P32" s="354"/>
      <c r="Q32" s="355"/>
      <c r="R32" s="150"/>
      <c r="S32" s="158"/>
      <c r="T32" s="150"/>
      <c r="U32" s="159"/>
      <c r="V32" s="336"/>
      <c r="W32" s="336"/>
      <c r="X32" s="336"/>
      <c r="Y32" s="336"/>
      <c r="Z32" s="127"/>
      <c r="AA32" s="30"/>
      <c r="AB32" s="30"/>
      <c r="AC32" s="30"/>
      <c r="AD32" s="32"/>
      <c r="AE32" s="35"/>
      <c r="AF32" s="35"/>
      <c r="AG32" s="35"/>
      <c r="AH32" s="35"/>
      <c r="AI32" s="35"/>
      <c r="AJ32" s="35"/>
      <c r="BD32" s="35"/>
      <c r="BE32" s="35"/>
      <c r="BF32" s="35"/>
    </row>
    <row r="33" spans="1:58" s="2" customFormat="1" ht="12" customHeight="1" x14ac:dyDescent="0.2">
      <c r="A33" s="331"/>
      <c r="B33" s="331"/>
      <c r="C33" s="354"/>
      <c r="D33" s="355"/>
      <c r="E33" s="354"/>
      <c r="F33" s="355"/>
      <c r="G33" s="354"/>
      <c r="H33" s="355"/>
      <c r="I33" s="354"/>
      <c r="J33" s="355"/>
      <c r="K33" s="110"/>
      <c r="L33" s="110"/>
      <c r="M33" s="110"/>
      <c r="N33" s="354"/>
      <c r="O33" s="355"/>
      <c r="P33" s="354"/>
      <c r="Q33" s="355"/>
      <c r="R33" s="150"/>
      <c r="S33" s="158"/>
      <c r="T33" s="150"/>
      <c r="U33" s="159"/>
      <c r="V33" s="336"/>
      <c r="W33" s="336"/>
      <c r="X33" s="336"/>
      <c r="Y33" s="336"/>
      <c r="Z33" s="127"/>
      <c r="AA33" s="30"/>
      <c r="AB33" s="30"/>
      <c r="AC33" s="30"/>
      <c r="AD33" s="32"/>
      <c r="AE33" s="35"/>
      <c r="AF33" s="35"/>
      <c r="AG33" s="35"/>
      <c r="AH33" s="35"/>
      <c r="AI33" s="35"/>
      <c r="AJ33" s="35"/>
      <c r="BD33" s="35"/>
      <c r="BE33" s="35"/>
      <c r="BF33" s="35"/>
    </row>
    <row r="34" spans="1:58" s="2" customFormat="1" ht="12" customHeight="1" x14ac:dyDescent="0.2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27"/>
      <c r="AA34" s="30"/>
      <c r="AB34" s="30"/>
      <c r="AC34" s="30"/>
      <c r="AD34" s="32"/>
      <c r="AE34" s="35"/>
      <c r="AF34" s="35"/>
      <c r="AG34" s="35"/>
      <c r="AH34" s="35"/>
      <c r="AI34" s="35"/>
      <c r="AJ34" s="35"/>
      <c r="BD34" s="35"/>
      <c r="BE34" s="35"/>
      <c r="BF34" s="35"/>
    </row>
    <row r="35" spans="1:58" ht="12" customHeight="1" x14ac:dyDescent="0.2">
      <c r="A35" s="353" t="s">
        <v>145</v>
      </c>
      <c r="B35" s="353"/>
      <c r="C35" s="353"/>
      <c r="D35" s="353"/>
      <c r="E35" s="353"/>
      <c r="F35" s="353"/>
      <c r="G35" s="353"/>
      <c r="H35" s="353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160"/>
      <c r="Z35" s="13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8" s="5" customFormat="1" ht="12" customHeight="1" x14ac:dyDescent="0.2">
      <c r="A36" s="356" t="s">
        <v>79</v>
      </c>
      <c r="B36" s="357"/>
      <c r="C36" s="362" t="s">
        <v>57</v>
      </c>
      <c r="D36" s="363"/>
      <c r="E36" s="363"/>
      <c r="F36" s="364"/>
      <c r="G36" s="356" t="s">
        <v>146</v>
      </c>
      <c r="H36" s="357"/>
      <c r="I36" s="328" t="s">
        <v>91</v>
      </c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157"/>
      <c r="AA36" s="122"/>
      <c r="AB36" s="122"/>
      <c r="AC36" s="122"/>
      <c r="AD36" s="35"/>
      <c r="AE36" s="122"/>
      <c r="AF36" s="122"/>
      <c r="AG36" s="122"/>
      <c r="AH36" s="122"/>
      <c r="AI36" s="122"/>
      <c r="AJ36" s="122"/>
      <c r="BD36" s="122"/>
      <c r="BE36" s="122"/>
      <c r="BF36" s="122"/>
    </row>
    <row r="37" spans="1:58" s="5" customFormat="1" ht="20.399999999999999" customHeight="1" x14ac:dyDescent="0.2">
      <c r="A37" s="358"/>
      <c r="B37" s="359"/>
      <c r="C37" s="319" t="s">
        <v>26</v>
      </c>
      <c r="D37" s="321"/>
      <c r="E37" s="319" t="s">
        <v>27</v>
      </c>
      <c r="F37" s="321"/>
      <c r="G37" s="358"/>
      <c r="H37" s="359"/>
      <c r="I37" s="365" t="s">
        <v>47</v>
      </c>
      <c r="J37" s="366"/>
      <c r="K37" s="367" t="s">
        <v>58</v>
      </c>
      <c r="L37" s="367"/>
      <c r="M37" s="367" t="s">
        <v>66</v>
      </c>
      <c r="N37" s="367"/>
      <c r="O37" s="367" t="s">
        <v>59</v>
      </c>
      <c r="P37" s="367"/>
      <c r="Q37" s="365" t="s">
        <v>60</v>
      </c>
      <c r="R37" s="366"/>
      <c r="S37" s="365" t="s">
        <v>61</v>
      </c>
      <c r="T37" s="366"/>
      <c r="U37" s="367" t="s">
        <v>80</v>
      </c>
      <c r="V37" s="367"/>
      <c r="W37" s="367"/>
      <c r="X37" s="367"/>
      <c r="Y37" s="367"/>
      <c r="Z37" s="157"/>
      <c r="AA37" s="122"/>
      <c r="AB37" s="122"/>
      <c r="AC37" s="122"/>
      <c r="AD37" s="35"/>
      <c r="AE37" s="122"/>
      <c r="AF37" s="122"/>
      <c r="AG37" s="122"/>
      <c r="AH37" s="122"/>
      <c r="AI37" s="122"/>
      <c r="AJ37" s="122"/>
      <c r="BD37" s="122"/>
      <c r="BE37" s="122"/>
      <c r="BF37" s="122"/>
    </row>
    <row r="38" spans="1:58" s="5" customFormat="1" ht="24.6" customHeight="1" x14ac:dyDescent="0.25">
      <c r="A38" s="360"/>
      <c r="B38" s="361"/>
      <c r="C38" s="322"/>
      <c r="D38" s="324"/>
      <c r="E38" s="322"/>
      <c r="F38" s="324"/>
      <c r="G38" s="360"/>
      <c r="H38" s="361"/>
      <c r="I38" s="322"/>
      <c r="J38" s="324"/>
      <c r="K38" s="328"/>
      <c r="L38" s="328"/>
      <c r="M38" s="328"/>
      <c r="N38" s="328"/>
      <c r="O38" s="328"/>
      <c r="P38" s="328"/>
      <c r="Q38" s="322"/>
      <c r="R38" s="324"/>
      <c r="S38" s="322"/>
      <c r="T38" s="324"/>
      <c r="U38" s="328" t="s">
        <v>39</v>
      </c>
      <c r="V38" s="368"/>
      <c r="W38" s="328" t="s">
        <v>41</v>
      </c>
      <c r="X38" s="368"/>
      <c r="Y38" s="138" t="s">
        <v>40</v>
      </c>
      <c r="Z38" s="157"/>
      <c r="AA38" s="122"/>
      <c r="AB38" s="122"/>
      <c r="AC38" s="122"/>
      <c r="AD38" s="35"/>
      <c r="AE38" s="122"/>
      <c r="AF38" s="122"/>
      <c r="AG38" s="122"/>
      <c r="AH38" s="122"/>
      <c r="AI38" s="122"/>
      <c r="AJ38" s="122"/>
      <c r="BD38" s="122"/>
      <c r="BE38" s="122"/>
      <c r="BF38" s="122"/>
    </row>
    <row r="39" spans="1:58" s="5" customFormat="1" ht="12" customHeight="1" x14ac:dyDescent="0.25">
      <c r="A39" s="354"/>
      <c r="B39" s="355"/>
      <c r="C39" s="354"/>
      <c r="D39" s="355"/>
      <c r="E39" s="354"/>
      <c r="F39" s="355"/>
      <c r="G39" s="331"/>
      <c r="H39" s="331"/>
      <c r="I39" s="354"/>
      <c r="J39" s="355"/>
      <c r="K39" s="331"/>
      <c r="L39" s="331"/>
      <c r="M39" s="331"/>
      <c r="N39" s="331"/>
      <c r="O39" s="331"/>
      <c r="P39" s="331"/>
      <c r="Q39" s="354"/>
      <c r="R39" s="355"/>
      <c r="S39" s="354"/>
      <c r="T39" s="355"/>
      <c r="U39" s="331"/>
      <c r="V39" s="350"/>
      <c r="W39" s="331"/>
      <c r="X39" s="350"/>
      <c r="Y39" s="109"/>
      <c r="Z39" s="157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BD39" s="122"/>
      <c r="BE39" s="122"/>
      <c r="BF39" s="122"/>
    </row>
    <row r="40" spans="1:58" s="5" customFormat="1" ht="12" customHeight="1" x14ac:dyDescent="0.25">
      <c r="A40" s="354"/>
      <c r="B40" s="355"/>
      <c r="C40" s="354"/>
      <c r="D40" s="355"/>
      <c r="E40" s="354"/>
      <c r="F40" s="355"/>
      <c r="G40" s="331"/>
      <c r="H40" s="331"/>
      <c r="I40" s="354"/>
      <c r="J40" s="355"/>
      <c r="K40" s="331"/>
      <c r="L40" s="331"/>
      <c r="M40" s="331"/>
      <c r="N40" s="331"/>
      <c r="O40" s="331"/>
      <c r="P40" s="331"/>
      <c r="Q40" s="354"/>
      <c r="R40" s="355"/>
      <c r="S40" s="354"/>
      <c r="T40" s="355"/>
      <c r="U40" s="331"/>
      <c r="V40" s="350"/>
      <c r="W40" s="331"/>
      <c r="X40" s="350"/>
      <c r="Y40" s="109"/>
      <c r="Z40" s="157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BD40" s="122"/>
      <c r="BE40" s="122"/>
      <c r="BF40" s="122"/>
    </row>
    <row r="41" spans="1:58" s="5" customFormat="1" ht="12" customHeight="1" x14ac:dyDescent="0.25">
      <c r="A41" s="331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50"/>
      <c r="W41" s="331"/>
      <c r="X41" s="350"/>
      <c r="Y41" s="109"/>
      <c r="Z41" s="157"/>
      <c r="AA41" s="122"/>
      <c r="AB41" s="35"/>
      <c r="AC41" s="122"/>
      <c r="AD41" s="122"/>
      <c r="AE41" s="122"/>
      <c r="AF41" s="122"/>
      <c r="AG41" s="122"/>
      <c r="AH41" s="122"/>
      <c r="AI41" s="122"/>
      <c r="AJ41" s="122"/>
      <c r="AK41" s="35"/>
      <c r="AL41" s="35"/>
      <c r="AM41" s="32"/>
      <c r="AN41" s="32"/>
      <c r="AO41" s="32"/>
      <c r="AP41" s="3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</row>
    <row r="42" spans="1:58" s="5" customFormat="1" ht="12" customHeight="1" x14ac:dyDescent="0.25">
      <c r="Z42" s="157"/>
      <c r="AA42" s="122"/>
      <c r="AB42" s="35"/>
      <c r="AC42" s="123"/>
      <c r="AD42" s="123"/>
      <c r="AE42" s="123"/>
      <c r="AF42" s="123"/>
      <c r="AG42" s="35"/>
      <c r="AH42" s="30"/>
      <c r="AI42" s="124"/>
      <c r="AJ42" s="124"/>
      <c r="AK42" s="124"/>
      <c r="AL42" s="35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</row>
    <row r="43" spans="1:58" s="5" customFormat="1" ht="12" customHeight="1" x14ac:dyDescent="0.2">
      <c r="A43" s="162" t="s">
        <v>186</v>
      </c>
      <c r="B43" s="161"/>
      <c r="C43" s="161"/>
      <c r="D43" s="161"/>
      <c r="E43" s="161"/>
      <c r="F43" s="161"/>
      <c r="G43" s="161"/>
      <c r="H43" s="161"/>
      <c r="I43" s="161"/>
      <c r="J43" s="163"/>
      <c r="K43" s="164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57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BC43" s="122"/>
      <c r="BD43" s="122"/>
      <c r="BE43" s="122"/>
      <c r="BF43" s="122"/>
    </row>
    <row r="44" spans="1:58" s="5" customFormat="1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30"/>
      <c r="P44" s="1"/>
      <c r="Q44" s="1"/>
      <c r="R44" s="1"/>
      <c r="S44" s="1"/>
      <c r="T44" s="1"/>
      <c r="U44" s="1"/>
      <c r="V44" s="1"/>
      <c r="W44" s="1"/>
      <c r="X44" s="1"/>
      <c r="Y44" s="1"/>
      <c r="Z44" s="157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BC44" s="122"/>
      <c r="BD44" s="122"/>
      <c r="BE44" s="122"/>
      <c r="BF44" s="122"/>
    </row>
    <row r="45" spans="1:58" ht="12" customHeight="1" x14ac:dyDescent="0.2">
      <c r="A45" s="351" t="s">
        <v>154</v>
      </c>
      <c r="B45" s="351"/>
      <c r="C45" s="351"/>
      <c r="D45" s="351"/>
      <c r="E45" s="5"/>
      <c r="F45" s="352" t="s">
        <v>155</v>
      </c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5"/>
      <c r="Y45" s="5"/>
      <c r="Z45" s="13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8" s="5" customFormat="1" ht="12" customHeight="1" x14ac:dyDescent="0.2">
      <c r="A46" s="129" t="s">
        <v>34</v>
      </c>
      <c r="B46" s="129"/>
      <c r="C46" s="296"/>
      <c r="D46" s="296"/>
      <c r="F46" s="339" t="s">
        <v>71</v>
      </c>
      <c r="G46" s="339"/>
      <c r="H46" s="339"/>
      <c r="I46" s="339" t="s">
        <v>70</v>
      </c>
      <c r="J46" s="339"/>
      <c r="K46" s="339"/>
      <c r="L46" s="339" t="s">
        <v>147</v>
      </c>
      <c r="M46" s="339"/>
      <c r="N46" s="339" t="s">
        <v>69</v>
      </c>
      <c r="O46" s="339"/>
      <c r="P46" s="343" t="s">
        <v>148</v>
      </c>
      <c r="Q46" s="343"/>
      <c r="R46" s="343"/>
      <c r="S46" s="343"/>
      <c r="T46" s="343" t="s">
        <v>149</v>
      </c>
      <c r="U46" s="343"/>
      <c r="V46" s="343"/>
      <c r="W46" s="343"/>
      <c r="Z46" s="157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BC46" s="122"/>
      <c r="BD46" s="122"/>
      <c r="BE46" s="122"/>
      <c r="BF46" s="122"/>
    </row>
    <row r="47" spans="1:58" s="5" customFormat="1" ht="12" customHeight="1" x14ac:dyDescent="0.3">
      <c r="A47" s="129" t="s">
        <v>35</v>
      </c>
      <c r="B47" s="129"/>
      <c r="C47" s="296"/>
      <c r="D47" s="296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45" t="s">
        <v>150</v>
      </c>
      <c r="Q47" s="345"/>
      <c r="R47" s="346"/>
      <c r="S47" s="346"/>
      <c r="T47" s="343" t="s">
        <v>151</v>
      </c>
      <c r="U47" s="343"/>
      <c r="V47" s="343"/>
      <c r="W47" s="181"/>
      <c r="Z47" s="157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BC47" s="122"/>
      <c r="BD47" s="122"/>
      <c r="BE47" s="122"/>
      <c r="BF47" s="122"/>
    </row>
    <row r="48" spans="1:58" ht="12" customHeight="1" x14ac:dyDescent="0.3">
      <c r="A48" s="129" t="s">
        <v>37</v>
      </c>
      <c r="B48" s="129"/>
      <c r="C48" s="296"/>
      <c r="D48" s="296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45" t="s">
        <v>41</v>
      </c>
      <c r="Q48" s="345"/>
      <c r="R48" s="346"/>
      <c r="S48" s="346"/>
      <c r="T48" s="343" t="s">
        <v>41</v>
      </c>
      <c r="U48" s="343"/>
      <c r="V48" s="343"/>
      <c r="W48" s="181"/>
      <c r="Z48" s="135"/>
      <c r="AU48" s="1"/>
      <c r="AV48" s="1"/>
      <c r="AW48" s="1"/>
      <c r="AX48" s="1"/>
      <c r="AY48" s="1"/>
      <c r="AZ48" s="1"/>
      <c r="BA48" s="1"/>
      <c r="BB48" s="1"/>
    </row>
    <row r="49" spans="1:58" ht="12" customHeight="1" x14ac:dyDescent="0.3">
      <c r="A49" s="129" t="s">
        <v>36</v>
      </c>
      <c r="B49" s="129"/>
      <c r="C49" s="296"/>
      <c r="D49" s="296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5" t="s">
        <v>152</v>
      </c>
      <c r="Q49" s="345"/>
      <c r="R49" s="346"/>
      <c r="S49" s="346"/>
      <c r="T49" s="343" t="s">
        <v>152</v>
      </c>
      <c r="U49" s="343"/>
      <c r="V49" s="343"/>
      <c r="W49" s="181"/>
      <c r="Z49" s="135"/>
      <c r="AU49" s="1"/>
      <c r="AV49" s="1"/>
      <c r="AW49" s="1"/>
      <c r="AX49" s="1"/>
      <c r="AY49" s="1"/>
      <c r="AZ49" s="1"/>
      <c r="BA49" s="1"/>
      <c r="BB49" s="1"/>
    </row>
    <row r="50" spans="1:58" ht="12" customHeight="1" x14ac:dyDescent="0.2">
      <c r="A50" s="347" t="s">
        <v>81</v>
      </c>
      <c r="B50" s="347"/>
      <c r="C50" s="296"/>
      <c r="D50" s="296"/>
      <c r="O50" s="30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13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8" ht="12" customHeight="1" x14ac:dyDescent="0.2">
      <c r="A51" s="347"/>
      <c r="B51" s="347"/>
      <c r="C51" s="296"/>
      <c r="D51" s="296"/>
      <c r="F51" s="348" t="s">
        <v>185</v>
      </c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81"/>
      <c r="U51" s="81"/>
      <c r="V51" s="81"/>
      <c r="W51" s="81"/>
      <c r="X51" s="81"/>
      <c r="Y51" s="81"/>
      <c r="Z51" s="135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8" ht="12" customHeight="1" x14ac:dyDescent="0.2">
      <c r="A52" s="130"/>
      <c r="B52" s="130"/>
      <c r="C52" s="130"/>
      <c r="D52" s="130"/>
      <c r="F52" s="339" t="s">
        <v>46</v>
      </c>
      <c r="G52" s="339"/>
      <c r="H52" s="339"/>
      <c r="I52" s="339"/>
      <c r="J52" s="339" t="s">
        <v>75</v>
      </c>
      <c r="K52" s="339"/>
      <c r="L52" s="339" t="s">
        <v>74</v>
      </c>
      <c r="M52" s="339"/>
      <c r="N52" s="339"/>
      <c r="O52" s="339"/>
      <c r="P52" s="339" t="s">
        <v>153</v>
      </c>
      <c r="Q52" s="339"/>
      <c r="R52" s="339"/>
      <c r="S52" s="339"/>
      <c r="T52" s="81"/>
      <c r="U52" s="81"/>
      <c r="V52" s="81"/>
      <c r="W52" s="81"/>
      <c r="X52" s="81"/>
      <c r="Y52" s="8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8" s="5" customFormat="1" ht="12" customHeight="1" x14ac:dyDescent="0.2">
      <c r="A53" s="340" t="s">
        <v>190</v>
      </c>
      <c r="B53" s="341"/>
      <c r="C53" s="341"/>
      <c r="D53" s="342"/>
      <c r="E53" s="13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1"/>
      <c r="U53" s="1"/>
      <c r="V53" s="1"/>
      <c r="W53" s="1"/>
      <c r="X53" s="1"/>
      <c r="Y53" s="1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BC53" s="122"/>
      <c r="BD53" s="122"/>
      <c r="BE53" s="122"/>
      <c r="BF53" s="122"/>
    </row>
    <row r="54" spans="1:58" s="5" customFormat="1" ht="12" customHeight="1" x14ac:dyDescent="0.2">
      <c r="A54" s="337" t="s">
        <v>187</v>
      </c>
      <c r="B54" s="338"/>
      <c r="C54" s="335"/>
      <c r="D54" s="335"/>
      <c r="E54" s="13"/>
      <c r="F54" s="343" t="s">
        <v>67</v>
      </c>
      <c r="G54" s="343"/>
      <c r="H54" s="343" t="s">
        <v>23</v>
      </c>
      <c r="I54" s="343"/>
      <c r="J54" s="339"/>
      <c r="K54" s="339"/>
      <c r="L54" s="344" t="s">
        <v>8</v>
      </c>
      <c r="M54" s="344"/>
      <c r="N54" s="344" t="s">
        <v>9</v>
      </c>
      <c r="O54" s="344"/>
      <c r="P54" s="343" t="s">
        <v>67</v>
      </c>
      <c r="Q54" s="343"/>
      <c r="R54" s="343" t="s">
        <v>23</v>
      </c>
      <c r="S54" s="343"/>
      <c r="T54" s="2"/>
      <c r="U54" s="2"/>
      <c r="V54" s="2"/>
      <c r="W54" s="2"/>
      <c r="X54" s="2"/>
      <c r="Y54" s="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BC54" s="122"/>
      <c r="BD54" s="122"/>
      <c r="BE54" s="122"/>
      <c r="BF54" s="122"/>
    </row>
    <row r="55" spans="1:58" s="5" customFormat="1" ht="12" customHeight="1" x14ac:dyDescent="0.2">
      <c r="A55" s="337" t="s">
        <v>188</v>
      </c>
      <c r="B55" s="338"/>
      <c r="C55" s="335"/>
      <c r="D55" s="335"/>
      <c r="E55" s="3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"/>
      <c r="U55" s="3"/>
      <c r="V55" s="3"/>
      <c r="W55" s="3"/>
      <c r="X55" s="3"/>
      <c r="AA55" s="122"/>
      <c r="AB55" s="122"/>
      <c r="AC55" s="122"/>
      <c r="AD55" s="122"/>
      <c r="AE55" s="122"/>
      <c r="AF55" s="122"/>
      <c r="AG55" s="35"/>
      <c r="AH55" s="35"/>
      <c r="AI55" s="35"/>
      <c r="AJ55" s="122"/>
      <c r="BC55" s="122"/>
      <c r="BD55" s="122"/>
      <c r="BE55" s="122"/>
      <c r="BF55" s="122"/>
    </row>
    <row r="56" spans="1:58" ht="12" customHeight="1" x14ac:dyDescent="0.2">
      <c r="A56" s="333" t="s">
        <v>189</v>
      </c>
      <c r="B56" s="334"/>
      <c r="C56" s="335"/>
      <c r="D56" s="335"/>
      <c r="E56" s="17"/>
      <c r="F56" s="17"/>
      <c r="G56" s="17"/>
      <c r="H56" s="1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117"/>
      <c r="V56" s="117"/>
      <c r="W56" s="17"/>
      <c r="X56" s="17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8" ht="12" customHeight="1" x14ac:dyDescent="0.2">
      <c r="A57" s="132"/>
      <c r="B57" s="132"/>
      <c r="C57" s="133"/>
      <c r="D57" s="133"/>
      <c r="E57" s="17"/>
      <c r="F57" s="17"/>
      <c r="G57" s="17"/>
      <c r="H57" s="1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117"/>
      <c r="V57" s="117"/>
      <c r="W57" s="17"/>
      <c r="X57" s="17"/>
      <c r="Z57" s="81"/>
      <c r="AA57" s="210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8" ht="12" customHeight="1" x14ac:dyDescent="0.2">
      <c r="A58" s="174" t="s">
        <v>240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81"/>
      <c r="AA58" s="210"/>
      <c r="AB58" s="210"/>
      <c r="AC58" s="210"/>
    </row>
    <row r="59" spans="1:58" ht="12" customHeight="1" x14ac:dyDescent="0.2">
      <c r="A59" s="331" t="s">
        <v>191</v>
      </c>
      <c r="B59" s="331"/>
      <c r="C59" s="331"/>
      <c r="D59" s="331"/>
      <c r="E59" s="331"/>
      <c r="F59" s="331"/>
      <c r="G59" s="331" t="s">
        <v>192</v>
      </c>
      <c r="H59" s="331"/>
      <c r="I59" s="331"/>
      <c r="J59" s="331"/>
      <c r="K59" s="331"/>
      <c r="L59" s="331"/>
      <c r="M59" s="336" t="s">
        <v>193</v>
      </c>
      <c r="N59" s="336"/>
      <c r="O59" s="331" t="s">
        <v>194</v>
      </c>
      <c r="P59" s="331"/>
      <c r="Q59" s="331"/>
      <c r="R59" s="331"/>
      <c r="S59" s="331"/>
      <c r="T59" s="331"/>
      <c r="U59" s="331"/>
      <c r="V59" s="331"/>
      <c r="W59" s="331"/>
      <c r="X59" s="331" t="s">
        <v>195</v>
      </c>
      <c r="Y59" s="331"/>
      <c r="Z59" s="81"/>
      <c r="AA59" s="210"/>
      <c r="AB59" s="210"/>
      <c r="AC59" s="210"/>
    </row>
    <row r="60" spans="1:58" ht="12" customHeight="1" x14ac:dyDescent="0.2">
      <c r="A60" s="331" t="s">
        <v>196</v>
      </c>
      <c r="B60" s="331"/>
      <c r="C60" s="331" t="s">
        <v>197</v>
      </c>
      <c r="D60" s="331"/>
      <c r="E60" s="331"/>
      <c r="F60" s="331"/>
      <c r="G60" s="331" t="s">
        <v>197</v>
      </c>
      <c r="H60" s="331"/>
      <c r="I60" s="331"/>
      <c r="J60" s="331"/>
      <c r="K60" s="331"/>
      <c r="L60" s="331"/>
      <c r="M60" s="336"/>
      <c r="N60" s="336"/>
      <c r="O60" s="332" t="s">
        <v>198</v>
      </c>
      <c r="P60" s="332"/>
      <c r="Q60" s="331" t="s">
        <v>199</v>
      </c>
      <c r="R60" s="331"/>
      <c r="S60" s="331"/>
      <c r="T60" s="331"/>
      <c r="U60" s="331"/>
      <c r="V60" s="331"/>
      <c r="W60" s="331"/>
      <c r="X60" s="331"/>
      <c r="Y60" s="331"/>
      <c r="Z60" s="81"/>
      <c r="AA60" s="210"/>
      <c r="AB60" s="210"/>
      <c r="AC60" s="210"/>
    </row>
    <row r="61" spans="1:58" ht="12" customHeight="1" x14ac:dyDescent="0.2">
      <c r="A61" s="331"/>
      <c r="B61" s="331"/>
      <c r="C61" s="331" t="s">
        <v>200</v>
      </c>
      <c r="D61" s="331"/>
      <c r="E61" s="331" t="s">
        <v>201</v>
      </c>
      <c r="F61" s="331"/>
      <c r="G61" s="331" t="s">
        <v>200</v>
      </c>
      <c r="H61" s="331"/>
      <c r="I61" s="331"/>
      <c r="J61" s="331" t="s">
        <v>201</v>
      </c>
      <c r="K61" s="331"/>
      <c r="L61" s="331"/>
      <c r="M61" s="336"/>
      <c r="N61" s="336"/>
      <c r="O61" s="332"/>
      <c r="P61" s="332"/>
      <c r="Q61" s="331" t="s">
        <v>18</v>
      </c>
      <c r="R61" s="331"/>
      <c r="S61" s="336" t="s">
        <v>20</v>
      </c>
      <c r="T61" s="336"/>
      <c r="U61" s="336"/>
      <c r="V61" s="331" t="s">
        <v>19</v>
      </c>
      <c r="W61" s="331"/>
      <c r="X61" s="331"/>
      <c r="Y61" s="331"/>
    </row>
    <row r="62" spans="1:58" ht="12" customHeight="1" x14ac:dyDescent="0.2">
      <c r="A62" s="118" t="s">
        <v>67</v>
      </c>
      <c r="B62" s="118" t="s">
        <v>23</v>
      </c>
      <c r="C62" s="118" t="s">
        <v>67</v>
      </c>
      <c r="D62" s="118" t="s">
        <v>23</v>
      </c>
      <c r="E62" s="118" t="s">
        <v>67</v>
      </c>
      <c r="F62" s="118" t="s">
        <v>23</v>
      </c>
      <c r="G62" s="118" t="s">
        <v>67</v>
      </c>
      <c r="H62" s="296" t="s">
        <v>23</v>
      </c>
      <c r="I62" s="296"/>
      <c r="J62" s="118" t="s">
        <v>67</v>
      </c>
      <c r="K62" s="296" t="s">
        <v>23</v>
      </c>
      <c r="L62" s="296"/>
      <c r="M62" s="118" t="s">
        <v>67</v>
      </c>
      <c r="N62" s="118" t="s">
        <v>23</v>
      </c>
      <c r="O62" s="118" t="s">
        <v>67</v>
      </c>
      <c r="P62" s="118" t="s">
        <v>23</v>
      </c>
      <c r="Q62" s="118" t="s">
        <v>67</v>
      </c>
      <c r="R62" s="118" t="s">
        <v>23</v>
      </c>
      <c r="S62" s="118" t="s">
        <v>67</v>
      </c>
      <c r="T62" s="296" t="s">
        <v>23</v>
      </c>
      <c r="U62" s="296"/>
      <c r="V62" s="118" t="s">
        <v>67</v>
      </c>
      <c r="W62" s="118" t="s">
        <v>23</v>
      </c>
      <c r="X62" s="118" t="s">
        <v>67</v>
      </c>
      <c r="Y62" s="118" t="s">
        <v>23</v>
      </c>
      <c r="Z62" s="2"/>
    </row>
    <row r="63" spans="1:58" ht="12" customHeight="1" x14ac:dyDescent="0.2">
      <c r="A63" s="134"/>
      <c r="B63" s="118"/>
      <c r="C63" s="118"/>
      <c r="D63" s="118"/>
      <c r="E63" s="118"/>
      <c r="F63" s="118"/>
      <c r="G63" s="118"/>
      <c r="H63" s="285"/>
      <c r="I63" s="285"/>
      <c r="J63" s="118"/>
      <c r="K63" s="285"/>
      <c r="L63" s="285"/>
      <c r="M63" s="118"/>
      <c r="N63" s="118"/>
      <c r="O63" s="118"/>
      <c r="P63" s="118"/>
      <c r="Q63" s="118"/>
      <c r="R63" s="118"/>
      <c r="S63" s="118"/>
      <c r="T63" s="285"/>
      <c r="U63" s="285"/>
      <c r="V63" s="118"/>
      <c r="W63" s="118"/>
      <c r="X63" s="118"/>
      <c r="Y63" s="118"/>
    </row>
    <row r="64" spans="1:58" ht="12" customHeight="1" x14ac:dyDescent="0.2"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67" ht="12" customHeight="1" x14ac:dyDescent="0.2"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67" ht="12" customHeight="1" thickBot="1" x14ac:dyDescent="0.25">
      <c r="A66" s="182" t="s">
        <v>202</v>
      </c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67" ht="12" customHeight="1" x14ac:dyDescent="0.2"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6"/>
      <c r="X67" s="176"/>
      <c r="Y67" s="176"/>
      <c r="Z67" s="176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67" ht="12" customHeight="1" thickBot="1" x14ac:dyDescent="0.25">
      <c r="A68" s="312" t="s">
        <v>203</v>
      </c>
      <c r="B68" s="313"/>
      <c r="C68" s="313"/>
      <c r="D68" s="313"/>
      <c r="E68" s="313"/>
      <c r="F68" s="313"/>
      <c r="G68" s="313"/>
      <c r="H68" s="313"/>
      <c r="I68" s="313"/>
      <c r="J68" s="177"/>
      <c r="L68" s="314" t="s">
        <v>204</v>
      </c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67" ht="12" customHeight="1" x14ac:dyDescent="0.2">
      <c r="A69" s="315" t="s">
        <v>206</v>
      </c>
      <c r="B69" s="316"/>
      <c r="C69" s="319" t="s">
        <v>207</v>
      </c>
      <c r="D69" s="320"/>
      <c r="E69" s="321"/>
      <c r="F69" s="319" t="s">
        <v>208</v>
      </c>
      <c r="G69" s="321"/>
      <c r="H69" s="319" t="s">
        <v>209</v>
      </c>
      <c r="I69" s="321"/>
      <c r="L69" s="325" t="s">
        <v>73</v>
      </c>
      <c r="M69" s="326"/>
      <c r="N69" s="326"/>
      <c r="O69" s="326" t="s">
        <v>205</v>
      </c>
      <c r="P69" s="326"/>
      <c r="Q69" s="326" t="s">
        <v>30</v>
      </c>
      <c r="R69" s="326"/>
      <c r="S69" s="326" t="s">
        <v>31</v>
      </c>
      <c r="T69" s="326"/>
      <c r="U69" s="326" t="s">
        <v>33</v>
      </c>
      <c r="V69" s="326"/>
      <c r="W69" s="326" t="s">
        <v>32</v>
      </c>
      <c r="X69" s="326"/>
      <c r="Y69" s="326" t="s">
        <v>41</v>
      </c>
      <c r="Z69" s="329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67" ht="12" customHeight="1" x14ac:dyDescent="0.2">
      <c r="A70" s="317"/>
      <c r="B70" s="318"/>
      <c r="C70" s="322"/>
      <c r="D70" s="323"/>
      <c r="E70" s="324"/>
      <c r="F70" s="322"/>
      <c r="G70" s="324"/>
      <c r="H70" s="322"/>
      <c r="I70" s="324"/>
      <c r="L70" s="327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30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67" ht="11.4" customHeight="1" x14ac:dyDescent="0.2">
      <c r="A71" s="286"/>
      <c r="B71" s="286"/>
      <c r="C71" s="286"/>
      <c r="D71" s="286"/>
      <c r="E71" s="286"/>
      <c r="F71" s="285"/>
      <c r="G71" s="285"/>
      <c r="H71" s="285"/>
      <c r="I71" s="285"/>
      <c r="L71" s="292" t="s">
        <v>72</v>
      </c>
      <c r="M71" s="286"/>
      <c r="N71" s="28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8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67" ht="12" customHeight="1" thickBot="1" x14ac:dyDescent="0.25">
      <c r="A72" s="286"/>
      <c r="B72" s="286"/>
      <c r="C72" s="286"/>
      <c r="D72" s="286"/>
      <c r="E72" s="286"/>
      <c r="F72" s="285"/>
      <c r="G72" s="285"/>
      <c r="H72" s="285"/>
      <c r="I72" s="285"/>
      <c r="L72" s="293"/>
      <c r="M72" s="294"/>
      <c r="N72" s="294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9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67" ht="12" customHeight="1" x14ac:dyDescent="0.2">
      <c r="B73" s="2"/>
      <c r="C73" s="178"/>
      <c r="D73" s="178"/>
      <c r="E73" s="300"/>
      <c r="F73" s="300"/>
      <c r="G73" s="128"/>
      <c r="H73" s="13"/>
      <c r="I73" s="13"/>
      <c r="L73" s="165"/>
      <c r="M73" s="165"/>
      <c r="N73" s="165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67" ht="12" customHeight="1" thickBot="1" x14ac:dyDescent="0.25">
      <c r="A74" s="301" t="s">
        <v>214</v>
      </c>
      <c r="B74" s="301"/>
      <c r="C74" s="301"/>
      <c r="D74" s="301"/>
      <c r="E74" s="301"/>
      <c r="F74" s="301"/>
      <c r="G74" s="301"/>
      <c r="H74" s="301"/>
      <c r="I74" s="301"/>
      <c r="J74" s="301"/>
      <c r="K74" s="17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67" ht="12" customHeight="1" x14ac:dyDescent="0.2">
      <c r="A75" s="302" t="s">
        <v>16</v>
      </c>
      <c r="B75" s="303"/>
      <c r="C75" s="304"/>
      <c r="D75" s="308" t="s">
        <v>17</v>
      </c>
      <c r="E75" s="304"/>
      <c r="F75" s="308" t="s">
        <v>211</v>
      </c>
      <c r="G75" s="304"/>
      <c r="H75" s="308" t="s">
        <v>212</v>
      </c>
      <c r="I75" s="304"/>
      <c r="J75" s="308" t="s">
        <v>213</v>
      </c>
      <c r="K75" s="310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67" ht="12" customHeight="1" thickBot="1" x14ac:dyDescent="0.25">
      <c r="A76" s="305"/>
      <c r="B76" s="306"/>
      <c r="C76" s="307"/>
      <c r="D76" s="309"/>
      <c r="E76" s="307"/>
      <c r="F76" s="309"/>
      <c r="G76" s="307"/>
      <c r="H76" s="309"/>
      <c r="I76" s="307"/>
      <c r="J76" s="309"/>
      <c r="K76" s="311"/>
      <c r="L76" s="177"/>
      <c r="M76" s="177"/>
      <c r="V76" s="82"/>
      <c r="W76" s="82"/>
      <c r="X76" s="82"/>
      <c r="Y76" s="82"/>
      <c r="Z76" s="82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67" ht="12" customHeight="1" x14ac:dyDescent="0.2">
      <c r="A77" s="287"/>
      <c r="B77" s="288"/>
      <c r="C77" s="288"/>
      <c r="D77" s="289"/>
      <c r="E77" s="289"/>
      <c r="F77" s="289"/>
      <c r="G77" s="289"/>
      <c r="H77" s="289"/>
      <c r="I77" s="289"/>
      <c r="J77" s="289"/>
      <c r="K77" s="290"/>
      <c r="L77" s="177"/>
      <c r="M77" s="177"/>
      <c r="V77" s="82"/>
      <c r="W77" s="82"/>
      <c r="X77" s="82"/>
      <c r="Y77" s="82"/>
      <c r="Z77" s="82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67" ht="12" customHeight="1" x14ac:dyDescent="0.2">
      <c r="A78" s="284"/>
      <c r="B78" s="285"/>
      <c r="C78" s="285"/>
      <c r="D78" s="286"/>
      <c r="E78" s="286"/>
      <c r="F78" s="286"/>
      <c r="G78" s="286"/>
      <c r="H78" s="286"/>
      <c r="I78" s="286"/>
      <c r="J78" s="286"/>
      <c r="K78" s="291"/>
      <c r="L78" s="177"/>
      <c r="M78" s="177"/>
      <c r="V78" s="82"/>
      <c r="W78" s="82"/>
      <c r="X78" s="82"/>
      <c r="Y78" s="82"/>
      <c r="Z78" s="8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67" ht="12" customHeight="1" x14ac:dyDescent="0.2">
      <c r="A79" s="284"/>
      <c r="B79" s="285"/>
      <c r="C79" s="285"/>
      <c r="D79" s="286"/>
      <c r="E79" s="286"/>
      <c r="F79" s="286"/>
      <c r="G79" s="286"/>
      <c r="H79" s="286"/>
      <c r="I79" s="286"/>
      <c r="J79" s="286"/>
      <c r="K79" s="291"/>
      <c r="L79" s="177"/>
      <c r="M79" s="177"/>
      <c r="V79" s="82"/>
      <c r="W79" s="82"/>
      <c r="X79" s="82"/>
      <c r="Y79" s="82"/>
      <c r="Z79" s="82"/>
      <c r="AK79" s="1"/>
      <c r="AL79" s="1"/>
      <c r="AM79" s="1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ht="12" customHeight="1" x14ac:dyDescent="0.2">
      <c r="A80" s="284"/>
      <c r="B80" s="285"/>
      <c r="C80" s="285"/>
      <c r="D80" s="286"/>
      <c r="E80" s="286"/>
      <c r="F80" s="286"/>
      <c r="G80" s="286"/>
      <c r="H80" s="286"/>
      <c r="I80" s="286"/>
      <c r="J80" s="286"/>
      <c r="K80" s="291"/>
      <c r="L80" s="177"/>
      <c r="M80" s="177"/>
      <c r="V80" s="82"/>
      <c r="W80" s="82"/>
      <c r="X80" s="82"/>
      <c r="Y80" s="82"/>
      <c r="Z80" s="82"/>
      <c r="AK80" s="1"/>
      <c r="AL80" s="1"/>
      <c r="AM80" s="1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ht="12" customHeight="1" x14ac:dyDescent="0.2">
      <c r="A81" s="292"/>
      <c r="B81" s="286"/>
      <c r="C81" s="286"/>
      <c r="D81" s="286"/>
      <c r="E81" s="286"/>
      <c r="F81" s="286"/>
      <c r="G81" s="286"/>
      <c r="H81" s="286"/>
      <c r="I81" s="286"/>
      <c r="J81" s="286"/>
      <c r="K81" s="291"/>
      <c r="L81" s="6"/>
      <c r="M81" s="6"/>
      <c r="N81" s="6"/>
      <c r="O81" s="6"/>
      <c r="P81" s="6"/>
      <c r="Q81" s="6"/>
      <c r="R81" s="6"/>
      <c r="BG81" s="2"/>
      <c r="BH81" s="2"/>
      <c r="BI81" s="2"/>
      <c r="BJ81" s="2"/>
      <c r="BK81" s="2"/>
      <c r="BL81" s="2"/>
      <c r="BM81" s="2"/>
      <c r="BN81" s="2"/>
      <c r="BO81" s="2"/>
    </row>
    <row r="82" spans="1:67" ht="12" customHeight="1" thickBot="1" x14ac:dyDescent="0.25">
      <c r="A82" s="293"/>
      <c r="B82" s="294"/>
      <c r="C82" s="294"/>
      <c r="D82" s="294"/>
      <c r="E82" s="294"/>
      <c r="F82" s="294"/>
      <c r="G82" s="294"/>
      <c r="H82" s="294"/>
      <c r="I82" s="294"/>
      <c r="J82" s="294"/>
      <c r="K82" s="295"/>
      <c r="L82" s="6"/>
      <c r="M82" s="6"/>
      <c r="N82" s="6"/>
      <c r="O82" s="6"/>
      <c r="P82" s="6"/>
      <c r="Q82" s="6"/>
      <c r="R82" s="6"/>
      <c r="BG82" s="2"/>
      <c r="BH82" s="2"/>
      <c r="BI82" s="2"/>
      <c r="BJ82" s="2"/>
      <c r="BK82" s="2"/>
      <c r="BL82" s="2"/>
      <c r="BM82" s="2"/>
      <c r="BN82" s="2"/>
      <c r="BO82" s="2"/>
    </row>
    <row r="83" spans="1:67" s="5" customFormat="1" ht="12" customHeight="1" x14ac:dyDescent="0.2">
      <c r="F83" s="1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"/>
      <c r="T83" s="1"/>
      <c r="U83" s="1"/>
      <c r="V83" s="1"/>
      <c r="W83" s="1"/>
      <c r="X83" s="1"/>
      <c r="Y83" s="1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6"/>
      <c r="BH83" s="6"/>
      <c r="BI83" s="6"/>
      <c r="BJ83" s="6"/>
      <c r="BK83" s="6"/>
      <c r="BL83" s="6"/>
      <c r="BM83" s="6"/>
      <c r="BN83" s="6"/>
      <c r="BO83" s="6"/>
    </row>
    <row r="84" spans="1:67" s="5" customFormat="1" ht="12" customHeight="1" x14ac:dyDescent="0.25">
      <c r="A84" s="209" t="s">
        <v>210</v>
      </c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11"/>
      <c r="AB84" s="211"/>
      <c r="AC84" s="211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12" customHeight="1" x14ac:dyDescent="0.2">
      <c r="A85" s="204"/>
      <c r="B85" s="204"/>
      <c r="C85" s="204"/>
      <c r="D85" s="204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3"/>
      <c r="AB85" s="203"/>
      <c r="AP85" s="180"/>
      <c r="AQ85" s="180"/>
      <c r="AR85" s="179"/>
      <c r="AS85" s="180"/>
      <c r="AT85" s="180"/>
      <c r="AU85" s="179"/>
      <c r="AV85" s="180"/>
      <c r="AW85" s="180"/>
      <c r="AX85" s="179"/>
      <c r="AY85" s="180"/>
      <c r="AZ85" s="180"/>
      <c r="BA85" s="179"/>
      <c r="BB85" s="180"/>
      <c r="BC85" s="180"/>
      <c r="BD85" s="179"/>
      <c r="BG85" s="2"/>
      <c r="BH85" s="2"/>
      <c r="BI85" s="2"/>
      <c r="BJ85" s="2"/>
      <c r="BK85" s="2"/>
      <c r="BL85" s="2"/>
      <c r="BM85" s="2"/>
      <c r="BN85" s="2"/>
      <c r="BO85" s="2"/>
    </row>
    <row r="86" spans="1:67" ht="12" customHeight="1" x14ac:dyDescent="0.2">
      <c r="A86" s="204"/>
      <c r="B86" s="204"/>
      <c r="C86" s="204"/>
      <c r="D86" s="204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3"/>
      <c r="AB86" s="203"/>
    </row>
    <row r="87" spans="1:67" ht="12" customHeight="1" x14ac:dyDescent="0.2">
      <c r="A87" s="204"/>
      <c r="B87" s="204"/>
      <c r="C87" s="204"/>
      <c r="D87" s="204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3"/>
      <c r="AB87" s="203"/>
    </row>
    <row r="88" spans="1:67" ht="12" customHeight="1" x14ac:dyDescent="0.2">
      <c r="A88" s="204"/>
      <c r="B88" s="204"/>
      <c r="C88" s="204"/>
      <c r="D88" s="204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3"/>
      <c r="AB88" s="203"/>
    </row>
    <row r="89" spans="1:67" ht="12" customHeight="1" x14ac:dyDescent="0.2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12"/>
      <c r="AB89" s="212"/>
    </row>
    <row r="90" spans="1:67" ht="12" customHeight="1" x14ac:dyDescent="0.2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12"/>
      <c r="AB90" s="212"/>
    </row>
    <row r="91" spans="1:67" ht="12" customHeight="1" x14ac:dyDescent="0.2">
      <c r="A91" s="206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12"/>
      <c r="AB91" s="212"/>
    </row>
    <row r="92" spans="1:67" ht="12" customHeight="1" x14ac:dyDescent="0.2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12"/>
      <c r="AB92" s="212"/>
    </row>
    <row r="93" spans="1:67" ht="12" customHeight="1" x14ac:dyDescent="0.2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12"/>
      <c r="AB93" s="212"/>
    </row>
    <row r="94" spans="1:67" ht="12" customHeight="1" x14ac:dyDescent="0.2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12"/>
      <c r="AB94" s="212"/>
    </row>
    <row r="95" spans="1:67" ht="12" customHeight="1" x14ac:dyDescent="0.2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12"/>
      <c r="AB95" s="212"/>
    </row>
    <row r="96" spans="1:67" ht="12" customHeight="1" x14ac:dyDescent="0.2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12"/>
      <c r="AB96" s="212"/>
    </row>
    <row r="97" spans="1:67" ht="12" customHeight="1" x14ac:dyDescent="0.2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12"/>
      <c r="AB97" s="212"/>
    </row>
    <row r="98" spans="1:67" ht="12" customHeight="1" x14ac:dyDescent="0.2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12"/>
      <c r="AB98" s="212"/>
    </row>
    <row r="99" spans="1:67" ht="12" customHeight="1" x14ac:dyDescent="0.2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12"/>
      <c r="AB99" s="212"/>
    </row>
    <row r="100" spans="1:67" ht="12" customHeight="1" x14ac:dyDescent="0.2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12"/>
      <c r="AB100" s="212"/>
    </row>
    <row r="101" spans="1:67" ht="12" customHeight="1" x14ac:dyDescent="0.2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12"/>
      <c r="AB101" s="212"/>
    </row>
    <row r="102" spans="1:67" ht="12" customHeight="1" x14ac:dyDescent="0.2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212"/>
      <c r="AB102" s="212"/>
    </row>
    <row r="103" spans="1:67" ht="12" customHeight="1" x14ac:dyDescent="0.2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67" s="5" customFormat="1" ht="12" customHeight="1" thickBot="1" x14ac:dyDescent="0.3">
      <c r="A104" s="203" t="s">
        <v>182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1"/>
      <c r="L104" s="31"/>
      <c r="M104" s="36"/>
      <c r="N104" s="36"/>
      <c r="O104" s="36"/>
      <c r="P104" s="36"/>
      <c r="Q104" s="36"/>
      <c r="R104" s="36"/>
      <c r="S104" s="36"/>
      <c r="T104" s="36"/>
      <c r="U104" s="32"/>
      <c r="V104" s="32"/>
      <c r="W104" s="32"/>
      <c r="X104" s="32"/>
      <c r="Y104" s="32"/>
      <c r="Z104" s="3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s="5" customFormat="1" ht="12" customHeight="1" x14ac:dyDescent="0.25">
      <c r="A105" s="184"/>
      <c r="B105" s="185"/>
      <c r="C105" s="185"/>
      <c r="D105" s="185"/>
      <c r="E105" s="185"/>
      <c r="F105" s="185"/>
      <c r="G105" s="185"/>
      <c r="H105" s="185"/>
      <c r="I105" s="185"/>
      <c r="J105" s="185"/>
      <c r="K105" s="186"/>
      <c r="L105" s="186"/>
      <c r="M105" s="187"/>
      <c r="N105" s="187"/>
      <c r="O105" s="188"/>
      <c r="P105" s="188"/>
      <c r="Q105" s="188"/>
      <c r="R105" s="188"/>
      <c r="S105" s="188"/>
      <c r="T105" s="188"/>
      <c r="U105" s="185"/>
      <c r="V105" s="185"/>
      <c r="W105" s="185"/>
      <c r="X105" s="185"/>
      <c r="Y105" s="189"/>
      <c r="Z105" s="3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s="5" customFormat="1" ht="12" customHeight="1" x14ac:dyDescent="0.25">
      <c r="A106" s="190"/>
      <c r="B106" s="32"/>
      <c r="C106" s="32"/>
      <c r="D106" s="32"/>
      <c r="E106" s="32"/>
      <c r="F106" s="32"/>
      <c r="G106" s="32"/>
      <c r="H106" s="32"/>
      <c r="I106" s="32"/>
      <c r="J106" s="32"/>
      <c r="K106" s="31"/>
      <c r="L106" s="31"/>
      <c r="M106" s="37"/>
      <c r="N106" s="37"/>
      <c r="O106" s="36"/>
      <c r="P106" s="36"/>
      <c r="Q106" s="38"/>
      <c r="R106" s="38"/>
      <c r="S106" s="36"/>
      <c r="T106" s="36"/>
      <c r="U106" s="32"/>
      <c r="V106" s="32"/>
      <c r="W106" s="32"/>
      <c r="X106" s="32"/>
      <c r="Y106" s="191"/>
      <c r="Z106" s="31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12" customHeight="1" x14ac:dyDescent="0.2">
      <c r="A107" s="19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193"/>
      <c r="Z107" s="33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ht="12" customHeight="1" x14ac:dyDescent="0.2">
      <c r="A108" s="194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193"/>
      <c r="Z108" s="35"/>
    </row>
    <row r="109" spans="1:67" ht="12" customHeight="1" x14ac:dyDescent="0.2">
      <c r="A109" s="195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96"/>
    </row>
    <row r="110" spans="1:67" ht="12" customHeight="1" x14ac:dyDescent="0.2">
      <c r="A110" s="19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3"/>
      <c r="S110" s="33"/>
      <c r="T110" s="33"/>
      <c r="U110" s="33"/>
      <c r="V110" s="33"/>
      <c r="W110" s="33"/>
      <c r="X110" s="33"/>
      <c r="Y110" s="193"/>
      <c r="Z110" s="35"/>
    </row>
    <row r="111" spans="1:67" ht="12" customHeight="1" x14ac:dyDescent="0.2">
      <c r="A111" s="190"/>
      <c r="B111" s="32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198"/>
      <c r="Z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</row>
    <row r="112" spans="1:67" ht="12" customHeight="1" x14ac:dyDescent="0.2">
      <c r="A112" s="190"/>
      <c r="B112" s="32"/>
      <c r="C112" s="39"/>
      <c r="D112" s="39"/>
      <c r="E112" s="31"/>
      <c r="F112" s="31"/>
      <c r="G112" s="31"/>
      <c r="H112" s="31"/>
      <c r="I112" s="39"/>
      <c r="J112" s="39"/>
      <c r="K112" s="31"/>
      <c r="L112" s="31"/>
      <c r="M112" s="31"/>
      <c r="N112" s="31"/>
      <c r="O112" s="39"/>
      <c r="P112" s="39"/>
      <c r="Q112" s="31"/>
      <c r="R112" s="31"/>
      <c r="S112" s="31"/>
      <c r="T112" s="31"/>
      <c r="U112" s="39"/>
      <c r="V112" s="39"/>
      <c r="W112" s="31"/>
      <c r="X112" s="31"/>
      <c r="Y112" s="191"/>
      <c r="Z112" s="31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</row>
    <row r="113" spans="1:39" ht="12" customHeight="1" x14ac:dyDescent="0.2">
      <c r="A113" s="190"/>
      <c r="B113" s="32"/>
      <c r="C113" s="39"/>
      <c r="D113" s="39"/>
      <c r="E113" s="31"/>
      <c r="F113" s="31"/>
      <c r="G113" s="31"/>
      <c r="H113" s="31"/>
      <c r="I113" s="39"/>
      <c r="J113" s="39"/>
      <c r="K113" s="31"/>
      <c r="L113" s="31"/>
      <c r="M113" s="31"/>
      <c r="N113" s="31"/>
      <c r="O113" s="39"/>
      <c r="P113" s="39"/>
      <c r="Q113" s="31"/>
      <c r="R113" s="31"/>
      <c r="S113" s="31"/>
      <c r="T113" s="31"/>
      <c r="U113" s="39"/>
      <c r="V113" s="39"/>
      <c r="W113" s="31"/>
      <c r="X113" s="31"/>
      <c r="Y113" s="191"/>
      <c r="Z113" s="31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</row>
    <row r="114" spans="1:39" ht="12" customHeight="1" x14ac:dyDescent="0.2">
      <c r="A114" s="190"/>
      <c r="B114" s="32"/>
      <c r="C114" s="39"/>
      <c r="D114" s="39"/>
      <c r="E114" s="31"/>
      <c r="F114" s="31"/>
      <c r="G114" s="31"/>
      <c r="H114" s="31"/>
      <c r="I114" s="39"/>
      <c r="J114" s="39"/>
      <c r="K114" s="31"/>
      <c r="L114" s="31"/>
      <c r="M114" s="31"/>
      <c r="N114" s="31"/>
      <c r="O114" s="39"/>
      <c r="P114" s="39"/>
      <c r="Q114" s="31"/>
      <c r="R114" s="31"/>
      <c r="S114" s="31"/>
      <c r="T114" s="31"/>
      <c r="U114" s="39"/>
      <c r="V114" s="39"/>
      <c r="W114" s="31"/>
      <c r="X114" s="31"/>
      <c r="Y114" s="191"/>
      <c r="Z114" s="31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</row>
    <row r="115" spans="1:39" ht="12" customHeight="1" x14ac:dyDescent="0.2">
      <c r="A115" s="19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198"/>
      <c r="Z115" s="30"/>
      <c r="AB115" s="30"/>
      <c r="AC115" s="30"/>
      <c r="AD115" s="30"/>
    </row>
    <row r="116" spans="1:39" ht="12" customHeight="1" x14ac:dyDescent="0.2">
      <c r="A116" s="19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198"/>
      <c r="Z116" s="30"/>
      <c r="AB116" s="30"/>
      <c r="AC116" s="30"/>
      <c r="AD116" s="30"/>
    </row>
    <row r="117" spans="1:39" ht="12" customHeight="1" x14ac:dyDescent="0.2">
      <c r="A117" s="19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198"/>
      <c r="Z117" s="30"/>
      <c r="AB117" s="30"/>
      <c r="AC117" s="30"/>
      <c r="AD117" s="30"/>
    </row>
    <row r="118" spans="1:39" ht="12" customHeight="1" x14ac:dyDescent="0.2">
      <c r="A118" s="19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198"/>
      <c r="Z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</row>
    <row r="119" spans="1:39" ht="12" customHeight="1" x14ac:dyDescent="0.2">
      <c r="A119" s="19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198"/>
      <c r="Z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</row>
    <row r="120" spans="1:39" ht="12" customHeight="1" x14ac:dyDescent="0.2">
      <c r="A120" s="199"/>
      <c r="B120" s="30"/>
      <c r="C120" s="31"/>
      <c r="D120" s="31"/>
      <c r="E120" s="30"/>
      <c r="F120" s="30"/>
      <c r="G120" s="30"/>
      <c r="H120" s="30"/>
      <c r="I120" s="31"/>
      <c r="J120" s="31"/>
      <c r="K120" s="30"/>
      <c r="L120" s="30"/>
      <c r="M120" s="30"/>
      <c r="N120" s="30"/>
      <c r="O120" s="31"/>
      <c r="P120" s="31"/>
      <c r="Q120" s="30"/>
      <c r="R120" s="30"/>
      <c r="S120" s="30"/>
      <c r="T120" s="30"/>
      <c r="U120" s="31"/>
      <c r="V120" s="31"/>
      <c r="W120" s="30"/>
      <c r="X120" s="30"/>
      <c r="Y120" s="198"/>
      <c r="Z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</row>
    <row r="121" spans="1:39" ht="12" customHeight="1" x14ac:dyDescent="0.2">
      <c r="A121" s="199"/>
      <c r="B121" s="30"/>
      <c r="C121" s="40"/>
      <c r="D121" s="40"/>
      <c r="E121" s="30"/>
      <c r="F121" s="30"/>
      <c r="G121" s="30"/>
      <c r="H121" s="30"/>
      <c r="I121" s="40"/>
      <c r="J121" s="40"/>
      <c r="K121" s="30"/>
      <c r="L121" s="30"/>
      <c r="M121" s="30"/>
      <c r="N121" s="30"/>
      <c r="O121" s="40"/>
      <c r="P121" s="40"/>
      <c r="Q121" s="30"/>
      <c r="R121" s="30"/>
      <c r="S121" s="30"/>
      <c r="T121" s="30"/>
      <c r="U121" s="40"/>
      <c r="V121" s="40"/>
      <c r="W121" s="30"/>
      <c r="X121" s="30"/>
      <c r="Y121" s="198"/>
      <c r="Z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</row>
    <row r="122" spans="1:39" ht="12" customHeight="1" x14ac:dyDescent="0.2">
      <c r="A122" s="199"/>
      <c r="B122" s="30"/>
      <c r="C122" s="40"/>
      <c r="D122" s="40"/>
      <c r="E122" s="30"/>
      <c r="F122" s="30"/>
      <c r="G122" s="30"/>
      <c r="H122" s="30"/>
      <c r="I122" s="40"/>
      <c r="J122" s="40"/>
      <c r="K122" s="30"/>
      <c r="L122" s="30"/>
      <c r="M122" s="30"/>
      <c r="N122" s="30"/>
      <c r="O122" s="40"/>
      <c r="P122" s="40"/>
      <c r="Q122" s="30"/>
      <c r="R122" s="30"/>
      <c r="S122" s="30"/>
      <c r="T122" s="30"/>
      <c r="U122" s="40"/>
      <c r="V122" s="40"/>
      <c r="W122" s="30"/>
      <c r="X122" s="30"/>
      <c r="Y122" s="198"/>
      <c r="Z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</row>
    <row r="123" spans="1:39" ht="12" customHeight="1" thickBot="1" x14ac:dyDescent="0.25">
      <c r="A123" s="200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201"/>
      <c r="P123" s="183"/>
      <c r="Q123" s="183"/>
      <c r="R123" s="183"/>
      <c r="S123" s="183"/>
      <c r="T123" s="183"/>
      <c r="U123" s="183"/>
      <c r="V123" s="183"/>
      <c r="W123" s="183"/>
      <c r="X123" s="183"/>
      <c r="Y123" s="202"/>
    </row>
    <row r="124" spans="1:39" ht="12" customHeight="1" x14ac:dyDescent="0.2">
      <c r="A124" s="281"/>
      <c r="B124" s="281"/>
      <c r="C124" s="281"/>
      <c r="D124" s="281"/>
      <c r="F124" s="23"/>
      <c r="G124" s="23"/>
      <c r="H124" s="23"/>
      <c r="I124" s="2"/>
      <c r="L124" s="2"/>
      <c r="M124" s="2"/>
      <c r="R124" s="4"/>
      <c r="S124" s="4"/>
      <c r="T124" s="4"/>
      <c r="U124" s="4"/>
      <c r="V124" s="4"/>
      <c r="W124" s="4"/>
      <c r="X124" s="4"/>
      <c r="Y124" s="4"/>
    </row>
    <row r="125" spans="1:39" ht="12" customHeight="1" x14ac:dyDescent="0.2">
      <c r="A125" s="279"/>
      <c r="B125" s="279"/>
      <c r="C125" s="280"/>
      <c r="D125" s="280"/>
      <c r="E125" s="280"/>
      <c r="F125" s="280"/>
      <c r="G125" s="280"/>
      <c r="H125" s="280"/>
      <c r="I125" s="2"/>
      <c r="J125" s="2"/>
      <c r="K125" s="2"/>
      <c r="L125" s="2"/>
      <c r="M125" s="2"/>
      <c r="N125" s="2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2"/>
    </row>
    <row r="126" spans="1:39" ht="12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"/>
      <c r="J126" s="2"/>
      <c r="K126" s="2"/>
      <c r="L126" s="2"/>
      <c r="M126" s="2"/>
      <c r="N126" s="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2"/>
    </row>
    <row r="127" spans="1:39" ht="12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"/>
      <c r="J127" s="2"/>
      <c r="K127" s="2"/>
      <c r="L127" s="2"/>
      <c r="M127" s="2"/>
      <c r="N127" s="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"/>
    </row>
    <row r="128" spans="1:39" ht="12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"/>
      <c r="J128" s="2"/>
      <c r="K128" s="2"/>
      <c r="L128" s="2"/>
      <c r="M128" s="2"/>
      <c r="N128" s="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"/>
    </row>
    <row r="129" spans="1:26" ht="12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"/>
      <c r="J129" s="2"/>
      <c r="K129" s="2"/>
      <c r="L129" s="2"/>
      <c r="M129" s="2"/>
      <c r="N129" s="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"/>
    </row>
    <row r="130" spans="1:26" ht="12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"/>
      <c r="J130" s="2"/>
      <c r="K130" s="2"/>
      <c r="L130" s="2"/>
      <c r="M130" s="2"/>
      <c r="N130" s="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"/>
    </row>
    <row r="131" spans="1:26" ht="12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"/>
      <c r="J131" s="2"/>
      <c r="K131" s="2"/>
      <c r="L131" s="2"/>
      <c r="M131" s="2"/>
      <c r="N131" s="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2"/>
    </row>
    <row r="132" spans="1:26" ht="12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"/>
      <c r="J132" s="2"/>
      <c r="K132" s="2"/>
      <c r="L132" s="2"/>
      <c r="M132" s="2"/>
      <c r="N132" s="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2"/>
    </row>
    <row r="133" spans="1:26" ht="12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"/>
      <c r="J133" s="2"/>
      <c r="K133" s="2"/>
      <c r="L133" s="2"/>
      <c r="M133" s="2"/>
      <c r="N133" s="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2"/>
    </row>
    <row r="134" spans="1:26" ht="12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"/>
      <c r="J134" s="2"/>
      <c r="K134" s="2"/>
      <c r="L134" s="2"/>
      <c r="M134" s="2"/>
      <c r="N134" s="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2"/>
    </row>
    <row r="135" spans="1:26" ht="12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"/>
      <c r="J135" s="2"/>
      <c r="K135" s="2"/>
      <c r="L135" s="2"/>
      <c r="M135" s="2"/>
      <c r="N135" s="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2"/>
    </row>
    <row r="136" spans="1:26" ht="12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"/>
      <c r="J136" s="2"/>
      <c r="K136" s="2"/>
      <c r="L136" s="2"/>
      <c r="M136" s="2"/>
      <c r="N136" s="2"/>
      <c r="O136" s="2"/>
      <c r="P136" s="2"/>
      <c r="Q136" s="2"/>
      <c r="R136" s="11"/>
      <c r="S136" s="11"/>
      <c r="T136" s="11"/>
      <c r="U136" s="11"/>
      <c r="V136" s="11"/>
      <c r="W136" s="11"/>
      <c r="X136" s="11"/>
      <c r="Y136" s="11"/>
      <c r="Z136" s="2"/>
    </row>
    <row r="137" spans="1:26" ht="12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"/>
      <c r="J137" s="2"/>
      <c r="K137" s="2"/>
      <c r="L137" s="2"/>
      <c r="M137" s="2"/>
      <c r="N137" s="2"/>
      <c r="O137" s="2"/>
      <c r="P137" s="2"/>
      <c r="Q137" s="2"/>
      <c r="R137" s="11"/>
      <c r="S137" s="11"/>
      <c r="T137" s="11"/>
      <c r="U137" s="11"/>
      <c r="V137" s="11"/>
      <c r="W137" s="11"/>
      <c r="X137" s="11"/>
      <c r="Y137" s="11"/>
      <c r="Z137" s="2"/>
    </row>
    <row r="138" spans="1:26" ht="12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1"/>
      <c r="S138" s="11"/>
      <c r="T138" s="11"/>
      <c r="U138" s="11"/>
      <c r="V138" s="11"/>
      <c r="W138" s="11"/>
      <c r="X138" s="11"/>
      <c r="Y138" s="11"/>
      <c r="Z138" s="2"/>
    </row>
    <row r="139" spans="1:26" ht="12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1"/>
      <c r="S139" s="11"/>
      <c r="T139" s="11"/>
      <c r="U139" s="11"/>
      <c r="V139" s="11"/>
      <c r="W139" s="11"/>
      <c r="X139" s="11"/>
      <c r="Y139" s="11"/>
      <c r="Z139" s="2"/>
    </row>
    <row r="140" spans="1:26" ht="12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1"/>
      <c r="S140" s="11"/>
      <c r="T140" s="11"/>
      <c r="U140" s="11"/>
      <c r="V140" s="11"/>
      <c r="W140" s="11"/>
      <c r="X140" s="11"/>
      <c r="Y140" s="11"/>
      <c r="Z140" s="2"/>
    </row>
    <row r="141" spans="1:26" ht="12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1"/>
      <c r="S141" s="11"/>
      <c r="T141" s="11"/>
      <c r="U141" s="11"/>
      <c r="V141" s="11"/>
      <c r="W141" s="11"/>
      <c r="X141" s="11"/>
      <c r="Y141" s="11"/>
      <c r="Z141" s="2"/>
    </row>
    <row r="142" spans="1:26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1"/>
      <c r="S142" s="11"/>
      <c r="T142" s="11"/>
      <c r="U142" s="11"/>
      <c r="V142" s="11"/>
      <c r="W142" s="11"/>
      <c r="X142" s="11"/>
      <c r="Y142" s="11"/>
      <c r="Z142" s="2"/>
    </row>
    <row r="143" spans="1:26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1"/>
      <c r="S143" s="11"/>
      <c r="T143" s="11"/>
      <c r="U143" s="11"/>
      <c r="V143" s="11"/>
      <c r="W143" s="11"/>
      <c r="X143" s="11"/>
      <c r="Y143" s="11"/>
      <c r="Z143" s="2"/>
    </row>
    <row r="144" spans="1:26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1"/>
      <c r="S144" s="11"/>
      <c r="T144" s="11"/>
      <c r="U144" s="11"/>
      <c r="V144" s="11"/>
      <c r="W144" s="11"/>
      <c r="X144" s="11"/>
      <c r="Y144" s="11"/>
      <c r="Z144" s="2"/>
    </row>
    <row r="145" spans="1:26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1"/>
      <c r="S145" s="11"/>
      <c r="T145" s="11"/>
      <c r="U145" s="11"/>
      <c r="V145" s="11"/>
      <c r="W145" s="11"/>
      <c r="X145" s="11"/>
      <c r="Y145" s="11"/>
      <c r="Z145" s="2"/>
    </row>
    <row r="146" spans="1:26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1"/>
      <c r="S146" s="11"/>
      <c r="T146" s="11"/>
      <c r="U146" s="11"/>
      <c r="V146" s="11"/>
      <c r="W146" s="11"/>
      <c r="X146" s="11"/>
      <c r="Y146" s="11"/>
      <c r="Z146" s="2"/>
    </row>
    <row r="147" spans="1:26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1"/>
      <c r="S147" s="11"/>
      <c r="T147" s="11"/>
      <c r="U147" s="11"/>
      <c r="V147" s="11"/>
      <c r="W147" s="11"/>
      <c r="X147" s="11"/>
      <c r="Y147" s="11"/>
      <c r="Z147" s="2"/>
    </row>
    <row r="148" spans="1:26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1"/>
      <c r="S148" s="11"/>
      <c r="T148" s="11"/>
      <c r="U148" s="11"/>
      <c r="V148" s="11"/>
      <c r="W148" s="11"/>
      <c r="X148" s="11"/>
      <c r="Y148" s="11"/>
      <c r="Z148" s="2"/>
    </row>
    <row r="149" spans="1:26" ht="12" customHeight="1" x14ac:dyDescent="0.2">
      <c r="A149" s="13"/>
      <c r="B149" s="13"/>
      <c r="C149" s="1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11"/>
      <c r="S149" s="11"/>
      <c r="T149" s="11"/>
      <c r="U149" s="11"/>
      <c r="V149" s="11"/>
      <c r="W149" s="11"/>
      <c r="X149" s="11"/>
      <c r="Y149" s="11"/>
      <c r="Z149" s="2"/>
    </row>
    <row r="150" spans="1:26" ht="12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2"/>
    </row>
    <row r="151" spans="1:26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">
      <c r="A158" s="281"/>
      <c r="B158" s="281"/>
      <c r="C158" s="281"/>
      <c r="D158" s="281"/>
      <c r="E158" s="8"/>
      <c r="F158" s="8"/>
      <c r="G158" s="2"/>
      <c r="H158" s="2"/>
      <c r="I158" s="2"/>
      <c r="J158" s="2"/>
      <c r="K158" s="2"/>
      <c r="L158" s="2"/>
      <c r="M158" s="2"/>
      <c r="N158" s="2"/>
      <c r="O158" s="6"/>
      <c r="P158" s="6"/>
      <c r="Q158" s="6"/>
      <c r="R158" s="6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">
      <c r="A159" s="2"/>
      <c r="B159" s="2"/>
      <c r="C159" s="2"/>
      <c r="D159" s="2"/>
    </row>
  </sheetData>
  <mergeCells count="305">
    <mergeCell ref="A1:Y1"/>
    <mergeCell ref="A4:B4"/>
    <mergeCell ref="C4:E4"/>
    <mergeCell ref="G4:L4"/>
    <mergeCell ref="N4:Y4"/>
    <mergeCell ref="G5:H5"/>
    <mergeCell ref="I5:L5"/>
    <mergeCell ref="N5:U5"/>
    <mergeCell ref="V5:Y5"/>
    <mergeCell ref="A6:B6"/>
    <mergeCell ref="C6:E6"/>
    <mergeCell ref="G6:H6"/>
    <mergeCell ref="I6:L6"/>
    <mergeCell ref="N6:Q6"/>
    <mergeCell ref="R6:S6"/>
    <mergeCell ref="T6:U6"/>
    <mergeCell ref="V6:W7"/>
    <mergeCell ref="X6:Y7"/>
    <mergeCell ref="I7:L7"/>
    <mergeCell ref="N7:O7"/>
    <mergeCell ref="P7:Q7"/>
    <mergeCell ref="R7:S7"/>
    <mergeCell ref="T7:U7"/>
    <mergeCell ref="A8:B8"/>
    <mergeCell ref="C8:E8"/>
    <mergeCell ref="N8:O8"/>
    <mergeCell ref="P8:Q8"/>
    <mergeCell ref="R8:S8"/>
    <mergeCell ref="T8:U8"/>
    <mergeCell ref="V8:W8"/>
    <mergeCell ref="X8:Y8"/>
    <mergeCell ref="A9:B9"/>
    <mergeCell ref="C9:E9"/>
    <mergeCell ref="G9:L9"/>
    <mergeCell ref="A10:B10"/>
    <mergeCell ref="C10:E10"/>
    <mergeCell ref="G10:I10"/>
    <mergeCell ref="J10:L10"/>
    <mergeCell ref="N10:P11"/>
    <mergeCell ref="Q10:R10"/>
    <mergeCell ref="S10:T10"/>
    <mergeCell ref="U10:V10"/>
    <mergeCell ref="X10:Y10"/>
    <mergeCell ref="Q11:R11"/>
    <mergeCell ref="S11:T11"/>
    <mergeCell ref="U11:V11"/>
    <mergeCell ref="A15:F15"/>
    <mergeCell ref="A16:D16"/>
    <mergeCell ref="E16:F16"/>
    <mergeCell ref="U16:W16"/>
    <mergeCell ref="J16:Q16"/>
    <mergeCell ref="J14:Q15"/>
    <mergeCell ref="A17:D17"/>
    <mergeCell ref="E17:F17"/>
    <mergeCell ref="U17:W17"/>
    <mergeCell ref="A18:D18"/>
    <mergeCell ref="E18:F18"/>
    <mergeCell ref="U18:W18"/>
    <mergeCell ref="J17:Q17"/>
    <mergeCell ref="A19:D19"/>
    <mergeCell ref="E19:F19"/>
    <mergeCell ref="U19:W19"/>
    <mergeCell ref="E20:H20"/>
    <mergeCell ref="E21:F21"/>
    <mergeCell ref="G21:H21"/>
    <mergeCell ref="M21:N21"/>
    <mergeCell ref="O21:Q21"/>
    <mergeCell ref="R21:T21"/>
    <mergeCell ref="U21:V21"/>
    <mergeCell ref="E22:F22"/>
    <mergeCell ref="G22:H22"/>
    <mergeCell ref="M22:N22"/>
    <mergeCell ref="O22:Q22"/>
    <mergeCell ref="R22:T22"/>
    <mergeCell ref="U22:V22"/>
    <mergeCell ref="F23:H23"/>
    <mergeCell ref="F24:G24"/>
    <mergeCell ref="F25:G25"/>
    <mergeCell ref="A27:Y27"/>
    <mergeCell ref="A28:B30"/>
    <mergeCell ref="C28:J28"/>
    <mergeCell ref="K28:Q28"/>
    <mergeCell ref="R28:Y28"/>
    <mergeCell ref="C29:D30"/>
    <mergeCell ref="E29:F30"/>
    <mergeCell ref="G29:H30"/>
    <mergeCell ref="I29:J30"/>
    <mergeCell ref="K29:K30"/>
    <mergeCell ref="L29:L30"/>
    <mergeCell ref="M29:M30"/>
    <mergeCell ref="N29:O30"/>
    <mergeCell ref="P29:Q30"/>
    <mergeCell ref="R29:S30"/>
    <mergeCell ref="T29:U30"/>
    <mergeCell ref="V29:Y29"/>
    <mergeCell ref="V30:W30"/>
    <mergeCell ref="X30:Y30"/>
    <mergeCell ref="A31:B31"/>
    <mergeCell ref="C31:D31"/>
    <mergeCell ref="E31:F31"/>
    <mergeCell ref="G31:H31"/>
    <mergeCell ref="I31:J31"/>
    <mergeCell ref="N31:O31"/>
    <mergeCell ref="P31:Q31"/>
    <mergeCell ref="V31:W31"/>
    <mergeCell ref="X31:Y31"/>
    <mergeCell ref="A32:B32"/>
    <mergeCell ref="C32:D32"/>
    <mergeCell ref="E32:F32"/>
    <mergeCell ref="G32:H32"/>
    <mergeCell ref="I32:J32"/>
    <mergeCell ref="N32:O32"/>
    <mergeCell ref="P32:Q32"/>
    <mergeCell ref="V32:W32"/>
    <mergeCell ref="X32:Y32"/>
    <mergeCell ref="A33:B33"/>
    <mergeCell ref="C33:D33"/>
    <mergeCell ref="E33:F33"/>
    <mergeCell ref="G33:H33"/>
    <mergeCell ref="I33:J33"/>
    <mergeCell ref="N33:O33"/>
    <mergeCell ref="P33:Q33"/>
    <mergeCell ref="V33:W33"/>
    <mergeCell ref="X33:Y33"/>
    <mergeCell ref="I39:J39"/>
    <mergeCell ref="K39:L39"/>
    <mergeCell ref="M39:N39"/>
    <mergeCell ref="O39:P39"/>
    <mergeCell ref="Q39:R39"/>
    <mergeCell ref="A35:X35"/>
    <mergeCell ref="A36:B38"/>
    <mergeCell ref="C36:F36"/>
    <mergeCell ref="G36:H38"/>
    <mergeCell ref="I36:Y36"/>
    <mergeCell ref="C37:D38"/>
    <mergeCell ref="E37:F38"/>
    <mergeCell ref="I37:J38"/>
    <mergeCell ref="K37:L38"/>
    <mergeCell ref="M37:N38"/>
    <mergeCell ref="O37:P38"/>
    <mergeCell ref="Q37:R38"/>
    <mergeCell ref="S37:T38"/>
    <mergeCell ref="U37:Y37"/>
    <mergeCell ref="U38:V38"/>
    <mergeCell ref="W38:X38"/>
    <mergeCell ref="I41:J41"/>
    <mergeCell ref="K41:L41"/>
    <mergeCell ref="M41:N41"/>
    <mergeCell ref="O41:P41"/>
    <mergeCell ref="Q41:R41"/>
    <mergeCell ref="S39:T39"/>
    <mergeCell ref="U39:V39"/>
    <mergeCell ref="W39:X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A39:B39"/>
    <mergeCell ref="C39:D39"/>
    <mergeCell ref="E39:F39"/>
    <mergeCell ref="G39:H39"/>
    <mergeCell ref="S41:T41"/>
    <mergeCell ref="U41:V41"/>
    <mergeCell ref="W41:X41"/>
    <mergeCell ref="A45:D45"/>
    <mergeCell ref="F45:W45"/>
    <mergeCell ref="C46:D46"/>
    <mergeCell ref="F46:H48"/>
    <mergeCell ref="I46:K48"/>
    <mergeCell ref="L46:M48"/>
    <mergeCell ref="N46:O48"/>
    <mergeCell ref="P46:S46"/>
    <mergeCell ref="T46:W46"/>
    <mergeCell ref="C47:D47"/>
    <mergeCell ref="P47:Q47"/>
    <mergeCell ref="R47:S47"/>
    <mergeCell ref="T47:V47"/>
    <mergeCell ref="C48:D48"/>
    <mergeCell ref="P48:Q48"/>
    <mergeCell ref="R48:S48"/>
    <mergeCell ref="T48:V48"/>
    <mergeCell ref="A41:B41"/>
    <mergeCell ref="C41:D41"/>
    <mergeCell ref="E41:F41"/>
    <mergeCell ref="G41:H41"/>
    <mergeCell ref="C49:D49"/>
    <mergeCell ref="F49:H49"/>
    <mergeCell ref="I49:K49"/>
    <mergeCell ref="L49:M49"/>
    <mergeCell ref="N49:O49"/>
    <mergeCell ref="P49:Q49"/>
    <mergeCell ref="R49:S49"/>
    <mergeCell ref="T49:V49"/>
    <mergeCell ref="A50:B51"/>
    <mergeCell ref="C50:D51"/>
    <mergeCell ref="F51:S51"/>
    <mergeCell ref="F52:I53"/>
    <mergeCell ref="J52:K54"/>
    <mergeCell ref="L52:O53"/>
    <mergeCell ref="P52:S53"/>
    <mergeCell ref="A53:D53"/>
    <mergeCell ref="A54:B54"/>
    <mergeCell ref="C54:D54"/>
    <mergeCell ref="F54:G54"/>
    <mergeCell ref="H54:I54"/>
    <mergeCell ref="L54:M54"/>
    <mergeCell ref="N54:O54"/>
    <mergeCell ref="P54:Q54"/>
    <mergeCell ref="R54:S54"/>
    <mergeCell ref="A55:B55"/>
    <mergeCell ref="C55:D55"/>
    <mergeCell ref="F55:G55"/>
    <mergeCell ref="H55:I55"/>
    <mergeCell ref="J55:K55"/>
    <mergeCell ref="L55:M55"/>
    <mergeCell ref="N55:O55"/>
    <mergeCell ref="P55:Q55"/>
    <mergeCell ref="R55:S55"/>
    <mergeCell ref="A56:B56"/>
    <mergeCell ref="C56:D56"/>
    <mergeCell ref="A59:F59"/>
    <mergeCell ref="G59:L59"/>
    <mergeCell ref="M59:N61"/>
    <mergeCell ref="O59:W59"/>
    <mergeCell ref="Q61:R61"/>
    <mergeCell ref="S61:U61"/>
    <mergeCell ref="V61:W61"/>
    <mergeCell ref="X59:Y61"/>
    <mergeCell ref="A60:B61"/>
    <mergeCell ref="C60:F60"/>
    <mergeCell ref="G60:L60"/>
    <mergeCell ref="O60:P61"/>
    <mergeCell ref="Q60:W60"/>
    <mergeCell ref="C61:D61"/>
    <mergeCell ref="E61:F61"/>
    <mergeCell ref="G61:I61"/>
    <mergeCell ref="J61:L61"/>
    <mergeCell ref="K62:L62"/>
    <mergeCell ref="T62:U62"/>
    <mergeCell ref="H63:I63"/>
    <mergeCell ref="K63:L63"/>
    <mergeCell ref="T63:U63"/>
    <mergeCell ref="A68:I68"/>
    <mergeCell ref="L68:Z68"/>
    <mergeCell ref="A69:B70"/>
    <mergeCell ref="C69:E70"/>
    <mergeCell ref="F69:G70"/>
    <mergeCell ref="H69:I70"/>
    <mergeCell ref="L69:N70"/>
    <mergeCell ref="O69:P70"/>
    <mergeCell ref="Q69:R70"/>
    <mergeCell ref="S69:T70"/>
    <mergeCell ref="U69:V70"/>
    <mergeCell ref="W69:X70"/>
    <mergeCell ref="Y69:Z70"/>
    <mergeCell ref="W71:X72"/>
    <mergeCell ref="Y71:Z72"/>
    <mergeCell ref="E73:F73"/>
    <mergeCell ref="A74:J74"/>
    <mergeCell ref="A75:C76"/>
    <mergeCell ref="D75:E76"/>
    <mergeCell ref="F75:G76"/>
    <mergeCell ref="H75:I76"/>
    <mergeCell ref="J75:K76"/>
    <mergeCell ref="A71:B72"/>
    <mergeCell ref="C71:E72"/>
    <mergeCell ref="F71:G72"/>
    <mergeCell ref="H71:I72"/>
    <mergeCell ref="L71:N72"/>
    <mergeCell ref="O71:P72"/>
    <mergeCell ref="Q71:R72"/>
    <mergeCell ref="S71:T72"/>
    <mergeCell ref="U71:V72"/>
    <mergeCell ref="A125:B125"/>
    <mergeCell ref="C125:D125"/>
    <mergeCell ref="E125:F125"/>
    <mergeCell ref="G125:H125"/>
    <mergeCell ref="A158:D158"/>
    <mergeCell ref="J18:Q18"/>
    <mergeCell ref="J19:Q19"/>
    <mergeCell ref="A124:D124"/>
    <mergeCell ref="A79:C80"/>
    <mergeCell ref="D79:E80"/>
    <mergeCell ref="A77:C78"/>
    <mergeCell ref="D77:E78"/>
    <mergeCell ref="F77:G78"/>
    <mergeCell ref="H77:I78"/>
    <mergeCell ref="J77:K78"/>
    <mergeCell ref="F79:G80"/>
    <mergeCell ref="H79:I80"/>
    <mergeCell ref="J79:K80"/>
    <mergeCell ref="A81:C82"/>
    <mergeCell ref="D81:E82"/>
    <mergeCell ref="F81:G82"/>
    <mergeCell ref="H81:I82"/>
    <mergeCell ref="J81:K82"/>
    <mergeCell ref="H62:I62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9"/>
  <sheetViews>
    <sheetView topLeftCell="A67" zoomScale="99" zoomScaleNormal="99" workbookViewId="0">
      <selection sqref="A1:Z63"/>
    </sheetView>
  </sheetViews>
  <sheetFormatPr defaultColWidth="3.6640625" defaultRowHeight="12" customHeight="1" x14ac:dyDescent="0.2"/>
  <cols>
    <col min="1" max="1" width="3.6640625" style="1" customWidth="1"/>
    <col min="2" max="2" width="6.109375" style="1" customWidth="1"/>
    <col min="3" max="23" width="3.6640625" style="1" customWidth="1"/>
    <col min="24" max="24" width="4" style="1" customWidth="1"/>
    <col min="25" max="25" width="3.6640625" style="1" customWidth="1"/>
    <col min="26" max="28" width="3.6640625" style="1"/>
    <col min="29" max="29" width="3.6640625" style="2"/>
    <col min="30" max="38" width="3.6640625" style="35"/>
    <col min="39" max="39" width="8.88671875" style="35" bestFit="1" customWidth="1"/>
    <col min="40" max="58" width="3.6640625" style="35"/>
    <col min="59" max="16384" width="3.6640625" style="1"/>
  </cols>
  <sheetData>
    <row r="1" spans="1:54" ht="12" customHeight="1" x14ac:dyDescent="0.2">
      <c r="A1" s="409" t="s">
        <v>278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135"/>
    </row>
    <row r="2" spans="1:54" ht="12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5"/>
    </row>
    <row r="3" spans="1:54" ht="12" customHeight="1" x14ac:dyDescent="0.2">
      <c r="A3" s="137"/>
      <c r="B3" s="137"/>
      <c r="C3" s="137"/>
      <c r="D3" s="137"/>
      <c r="E3" s="137"/>
      <c r="F3" s="137"/>
      <c r="G3" s="137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137"/>
      <c r="Z3" s="135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4" ht="12" customHeight="1" x14ac:dyDescent="0.2">
      <c r="A4" s="410" t="s">
        <v>64</v>
      </c>
      <c r="B4" s="411"/>
      <c r="C4" s="394"/>
      <c r="D4" s="404"/>
      <c r="E4" s="395"/>
      <c r="F4" s="137"/>
      <c r="G4" s="412" t="s">
        <v>106</v>
      </c>
      <c r="H4" s="412"/>
      <c r="I4" s="412"/>
      <c r="J4" s="412"/>
      <c r="K4" s="412"/>
      <c r="L4" s="412"/>
      <c r="M4" s="135"/>
      <c r="N4" s="413" t="s">
        <v>1</v>
      </c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135"/>
    </row>
    <row r="5" spans="1:54" ht="12" customHeight="1" x14ac:dyDescent="0.2">
      <c r="A5" s="133"/>
      <c r="B5" s="133"/>
      <c r="C5" s="137"/>
      <c r="D5" s="137"/>
      <c r="E5" s="137"/>
      <c r="F5" s="137"/>
      <c r="G5" s="335" t="s">
        <v>107</v>
      </c>
      <c r="H5" s="335"/>
      <c r="I5" s="296"/>
      <c r="J5" s="296"/>
      <c r="K5" s="296"/>
      <c r="L5" s="296"/>
      <c r="M5" s="135"/>
      <c r="N5" s="331" t="s">
        <v>1</v>
      </c>
      <c r="O5" s="331"/>
      <c r="P5" s="331"/>
      <c r="Q5" s="331"/>
      <c r="R5" s="331"/>
      <c r="S5" s="331"/>
      <c r="T5" s="331"/>
      <c r="U5" s="331"/>
      <c r="V5" s="331" t="s">
        <v>45</v>
      </c>
      <c r="W5" s="331"/>
      <c r="X5" s="331"/>
      <c r="Y5" s="331"/>
      <c r="Z5" s="135"/>
      <c r="AE5" s="30"/>
      <c r="AF5" s="30"/>
      <c r="AG5" s="30"/>
    </row>
    <row r="6" spans="1:54" ht="12" customHeight="1" x14ac:dyDescent="0.2">
      <c r="A6" s="340" t="s">
        <v>0</v>
      </c>
      <c r="B6" s="341"/>
      <c r="C6" s="394"/>
      <c r="D6" s="404"/>
      <c r="E6" s="395"/>
      <c r="F6" s="135"/>
      <c r="G6" s="408" t="s">
        <v>85</v>
      </c>
      <c r="H6" s="408"/>
      <c r="I6" s="328"/>
      <c r="J6" s="328"/>
      <c r="K6" s="328"/>
      <c r="L6" s="328"/>
      <c r="M6" s="135"/>
      <c r="N6" s="331" t="s">
        <v>2</v>
      </c>
      <c r="O6" s="331"/>
      <c r="P6" s="331"/>
      <c r="Q6" s="331"/>
      <c r="R6" s="331" t="s">
        <v>3</v>
      </c>
      <c r="S6" s="331"/>
      <c r="T6" s="296"/>
      <c r="U6" s="296"/>
      <c r="V6" s="331" t="s">
        <v>43</v>
      </c>
      <c r="W6" s="331"/>
      <c r="X6" s="331" t="s">
        <v>44</v>
      </c>
      <c r="Y6" s="331"/>
      <c r="Z6" s="135"/>
    </row>
    <row r="7" spans="1:54" ht="12" customHeight="1" x14ac:dyDescent="0.2">
      <c r="A7" s="135"/>
      <c r="B7" s="135"/>
      <c r="C7" s="135"/>
      <c r="D7" s="135"/>
      <c r="E7" s="135"/>
      <c r="F7" s="135"/>
      <c r="G7" s="131" t="s">
        <v>84</v>
      </c>
      <c r="H7" s="131"/>
      <c r="I7" s="328"/>
      <c r="J7" s="328"/>
      <c r="K7" s="328"/>
      <c r="L7" s="328"/>
      <c r="M7" s="135"/>
      <c r="N7" s="331" t="s">
        <v>4</v>
      </c>
      <c r="O7" s="331"/>
      <c r="P7" s="331" t="s">
        <v>5</v>
      </c>
      <c r="Q7" s="331"/>
      <c r="R7" s="331" t="s">
        <v>7</v>
      </c>
      <c r="S7" s="331"/>
      <c r="T7" s="331" t="s">
        <v>5</v>
      </c>
      <c r="U7" s="331"/>
      <c r="V7" s="331"/>
      <c r="W7" s="331"/>
      <c r="X7" s="331"/>
      <c r="Y7" s="331"/>
      <c r="Z7" s="135"/>
    </row>
    <row r="8" spans="1:54" ht="12" customHeight="1" x14ac:dyDescent="0.2">
      <c r="A8" s="340" t="s">
        <v>95</v>
      </c>
      <c r="B8" s="341"/>
      <c r="C8" s="394"/>
      <c r="D8" s="404"/>
      <c r="E8" s="395"/>
      <c r="F8" s="135"/>
      <c r="G8" s="135"/>
      <c r="H8" s="82"/>
      <c r="I8" s="82"/>
      <c r="J8" s="81"/>
      <c r="K8" s="81"/>
      <c r="L8" s="81"/>
      <c r="M8" s="82"/>
      <c r="N8" s="296"/>
      <c r="O8" s="296"/>
      <c r="P8" s="296"/>
      <c r="Q8" s="296"/>
      <c r="R8" s="296"/>
      <c r="S8" s="296"/>
      <c r="T8" s="296"/>
      <c r="U8" s="296"/>
      <c r="V8" s="394"/>
      <c r="W8" s="395"/>
      <c r="X8" s="394"/>
      <c r="Y8" s="395"/>
      <c r="Z8" s="135"/>
      <c r="AE8" s="121"/>
      <c r="AF8" s="121"/>
      <c r="AG8" s="33"/>
      <c r="AH8" s="33"/>
    </row>
    <row r="9" spans="1:54" ht="12" customHeight="1" x14ac:dyDescent="0.2">
      <c r="A9" s="406" t="s">
        <v>96</v>
      </c>
      <c r="B9" s="406"/>
      <c r="C9" s="394"/>
      <c r="D9" s="404"/>
      <c r="E9" s="395"/>
      <c r="F9" s="135"/>
      <c r="G9" s="407" t="s">
        <v>98</v>
      </c>
      <c r="H9" s="407"/>
      <c r="I9" s="407"/>
      <c r="J9" s="407"/>
      <c r="K9" s="407"/>
      <c r="L9" s="407"/>
      <c r="M9" s="82"/>
      <c r="N9" s="135"/>
      <c r="O9" s="135"/>
      <c r="P9" s="135"/>
      <c r="Q9" s="135"/>
      <c r="R9" s="135"/>
      <c r="S9" s="135"/>
      <c r="T9" s="135"/>
      <c r="U9" s="135"/>
      <c r="V9" s="135"/>
      <c r="W9" s="82"/>
      <c r="X9" s="82"/>
      <c r="Y9" s="135"/>
      <c r="Z9" s="135"/>
      <c r="AD9" s="121"/>
      <c r="AE9" s="121"/>
      <c r="AF9" s="121"/>
      <c r="AG9" s="33"/>
      <c r="AH9" s="33"/>
    </row>
    <row r="10" spans="1:54" ht="12" customHeight="1" x14ac:dyDescent="0.2">
      <c r="A10" s="403" t="s">
        <v>97</v>
      </c>
      <c r="B10" s="403"/>
      <c r="C10" s="394"/>
      <c r="D10" s="404"/>
      <c r="E10" s="395"/>
      <c r="F10" s="135"/>
      <c r="G10" s="296" t="s">
        <v>99</v>
      </c>
      <c r="H10" s="296"/>
      <c r="I10" s="296"/>
      <c r="J10" s="296" t="s">
        <v>100</v>
      </c>
      <c r="K10" s="296"/>
      <c r="L10" s="296"/>
      <c r="M10" s="82"/>
      <c r="N10" s="336" t="s">
        <v>92</v>
      </c>
      <c r="O10" s="336"/>
      <c r="P10" s="336"/>
      <c r="Q10" s="331" t="s">
        <v>101</v>
      </c>
      <c r="R10" s="331"/>
      <c r="S10" s="354"/>
      <c r="T10" s="355"/>
      <c r="U10" s="339" t="s">
        <v>103</v>
      </c>
      <c r="V10" s="339"/>
      <c r="W10" s="118" t="s">
        <v>104</v>
      </c>
      <c r="X10" s="394"/>
      <c r="Y10" s="395"/>
      <c r="Z10" s="139"/>
      <c r="AA10" s="3"/>
      <c r="AB10" s="3"/>
      <c r="AC10" s="3"/>
    </row>
    <row r="11" spans="1:54" ht="12" customHeight="1" x14ac:dyDescent="0.2">
      <c r="A11" s="128"/>
      <c r="B11" s="128"/>
      <c r="C11" s="82"/>
      <c r="D11" s="82"/>
      <c r="E11" s="82"/>
      <c r="F11" s="135"/>
      <c r="G11" s="140"/>
      <c r="H11" s="141" t="s">
        <v>105</v>
      </c>
      <c r="I11" s="142"/>
      <c r="J11" s="140"/>
      <c r="K11" s="141" t="s">
        <v>105</v>
      </c>
      <c r="L11" s="142"/>
      <c r="M11" s="82"/>
      <c r="N11" s="336"/>
      <c r="O11" s="336"/>
      <c r="P11" s="336"/>
      <c r="Q11" s="296" t="s">
        <v>102</v>
      </c>
      <c r="R11" s="296"/>
      <c r="S11" s="394"/>
      <c r="T11" s="395"/>
      <c r="U11" s="405"/>
      <c r="V11" s="405"/>
      <c r="W11" s="82"/>
      <c r="X11" s="82"/>
      <c r="Y11" s="137"/>
      <c r="Z11" s="137"/>
      <c r="AA11" s="2"/>
      <c r="AB11" s="2"/>
    </row>
    <row r="12" spans="1:54" ht="12" customHeight="1" thickBo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7"/>
      <c r="AB12" s="2"/>
    </row>
    <row r="13" spans="1:54" ht="12" customHeight="1" x14ac:dyDescent="0.2">
      <c r="A13" s="143" t="s">
        <v>82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44"/>
      <c r="V13" s="137"/>
      <c r="W13" s="137"/>
      <c r="X13" s="137"/>
      <c r="Y13" s="137"/>
      <c r="Z13" s="137"/>
      <c r="AB13" s="2"/>
      <c r="AC13" s="7"/>
      <c r="AD13" s="32"/>
      <c r="AE13" s="32"/>
      <c r="AF13" s="32"/>
      <c r="AG13" s="32"/>
      <c r="AH13" s="32"/>
      <c r="AI13" s="32"/>
      <c r="AJ13" s="32"/>
      <c r="AK13" s="31"/>
      <c r="AL13" s="31"/>
      <c r="AM13" s="31"/>
    </row>
    <row r="14" spans="1:54" ht="12" customHeight="1" x14ac:dyDescent="0.2">
      <c r="A14" s="137"/>
      <c r="B14" s="137"/>
      <c r="C14" s="137"/>
      <c r="D14" s="137"/>
      <c r="E14" s="137"/>
      <c r="F14" s="137"/>
      <c r="G14" s="137"/>
      <c r="H14" s="137"/>
      <c r="I14" s="137"/>
      <c r="J14" s="459" t="s">
        <v>119</v>
      </c>
      <c r="K14" s="459"/>
      <c r="L14" s="459"/>
      <c r="M14" s="459"/>
      <c r="N14" s="459"/>
      <c r="O14" s="145"/>
      <c r="P14" s="145"/>
      <c r="Q14" s="145"/>
      <c r="R14" s="145"/>
      <c r="S14" s="145"/>
      <c r="T14" s="145"/>
      <c r="U14" s="146"/>
      <c r="V14" s="173"/>
      <c r="W14" s="135"/>
      <c r="X14" s="135"/>
      <c r="Y14" s="135"/>
      <c r="Z14" s="135"/>
      <c r="AD14" s="31"/>
      <c r="AE14" s="31"/>
      <c r="AF14" s="31"/>
      <c r="AG14" s="31"/>
      <c r="AH14" s="32"/>
      <c r="AI14" s="32"/>
      <c r="AJ14" s="32"/>
      <c r="AK14" s="32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</row>
    <row r="15" spans="1:54" ht="12" customHeight="1" x14ac:dyDescent="0.2">
      <c r="A15" s="398" t="s">
        <v>124</v>
      </c>
      <c r="B15" s="398"/>
      <c r="C15" s="398"/>
      <c r="D15" s="398"/>
      <c r="E15" s="398"/>
      <c r="F15" s="398"/>
      <c r="G15" s="147"/>
      <c r="H15" s="137"/>
      <c r="I15" s="148"/>
      <c r="J15" s="460"/>
      <c r="K15" s="460"/>
      <c r="L15" s="460"/>
      <c r="M15" s="460"/>
      <c r="N15" s="460"/>
      <c r="O15" s="118" t="s">
        <v>67</v>
      </c>
      <c r="P15" s="118" t="s">
        <v>23</v>
      </c>
      <c r="Q15" s="135"/>
      <c r="R15" s="149"/>
      <c r="S15" s="149"/>
      <c r="T15" s="171"/>
      <c r="U15" s="118" t="s">
        <v>67</v>
      </c>
      <c r="V15" s="118" t="s">
        <v>23</v>
      </c>
      <c r="W15" s="135"/>
      <c r="X15" s="135"/>
      <c r="Y15" s="135"/>
      <c r="Z15" s="135"/>
      <c r="AD15" s="31"/>
      <c r="AE15" s="31"/>
      <c r="AF15" s="31"/>
      <c r="AG15" s="31"/>
      <c r="AH15" s="32"/>
      <c r="AI15" s="32"/>
      <c r="AJ15" s="32"/>
      <c r="AK15" s="32"/>
      <c r="AL15" s="36"/>
      <c r="AM15" s="36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</row>
    <row r="16" spans="1:54" ht="12" customHeight="1" x14ac:dyDescent="0.25">
      <c r="A16" s="283" t="s">
        <v>115</v>
      </c>
      <c r="B16" s="283"/>
      <c r="C16" s="283"/>
      <c r="D16" s="283"/>
      <c r="E16" s="399"/>
      <c r="F16" s="399"/>
      <c r="G16" s="147"/>
      <c r="H16" s="137"/>
      <c r="I16" s="148"/>
      <c r="J16" s="282" t="s">
        <v>50</v>
      </c>
      <c r="K16" s="282"/>
      <c r="L16" s="282"/>
      <c r="M16" s="282"/>
      <c r="N16" s="282"/>
      <c r="O16" s="118"/>
      <c r="P16" s="134"/>
      <c r="Q16" s="135"/>
      <c r="R16" s="331" t="s">
        <v>68</v>
      </c>
      <c r="S16" s="331"/>
      <c r="T16" s="331"/>
      <c r="U16" s="109"/>
      <c r="V16" s="109"/>
      <c r="W16" s="135"/>
      <c r="X16" s="135"/>
      <c r="Y16" s="135"/>
      <c r="Z16" s="135"/>
      <c r="AD16" s="31"/>
      <c r="AE16" s="31"/>
      <c r="AF16" s="31"/>
      <c r="AG16" s="31"/>
      <c r="AH16" s="32"/>
      <c r="AI16" s="32"/>
      <c r="AJ16" s="32"/>
      <c r="AK16" s="32"/>
      <c r="AL16" s="36"/>
      <c r="AM16" s="36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124"/>
      <c r="AZ16" s="32"/>
      <c r="BA16" s="124"/>
      <c r="BB16" s="122"/>
    </row>
    <row r="17" spans="1:58" ht="12" customHeight="1" x14ac:dyDescent="0.25">
      <c r="A17" s="283" t="s">
        <v>108</v>
      </c>
      <c r="B17" s="283"/>
      <c r="C17" s="283"/>
      <c r="D17" s="283"/>
      <c r="E17" s="343"/>
      <c r="F17" s="343"/>
      <c r="G17" s="147"/>
      <c r="H17" s="148"/>
      <c r="I17" s="148"/>
      <c r="J17" s="282" t="s">
        <v>49</v>
      </c>
      <c r="K17" s="282"/>
      <c r="L17" s="282"/>
      <c r="M17" s="282"/>
      <c r="N17" s="282"/>
      <c r="O17" s="109"/>
      <c r="P17" s="151"/>
      <c r="Q17" s="135"/>
      <c r="R17" s="331" t="s">
        <v>24</v>
      </c>
      <c r="S17" s="331"/>
      <c r="T17" s="331"/>
      <c r="U17" s="109"/>
      <c r="V17" s="109"/>
      <c r="W17" s="135"/>
      <c r="X17" s="135"/>
      <c r="Y17" s="135"/>
      <c r="Z17" s="135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124"/>
      <c r="AZ17" s="32"/>
      <c r="BA17" s="124"/>
      <c r="BB17" s="32"/>
    </row>
    <row r="18" spans="1:58" ht="12" customHeight="1" x14ac:dyDescent="0.25">
      <c r="A18" s="283" t="s">
        <v>109</v>
      </c>
      <c r="B18" s="283"/>
      <c r="C18" s="283"/>
      <c r="D18" s="283"/>
      <c r="E18" s="343"/>
      <c r="F18" s="343"/>
      <c r="G18" s="147"/>
      <c r="H18" s="148"/>
      <c r="I18" s="148"/>
      <c r="J18" s="282" t="s">
        <v>117</v>
      </c>
      <c r="K18" s="282"/>
      <c r="L18" s="282"/>
      <c r="M18" s="282"/>
      <c r="N18" s="282"/>
      <c r="O18" s="120"/>
      <c r="P18" s="120"/>
      <c r="Q18" s="135"/>
      <c r="R18" s="331" t="s">
        <v>48</v>
      </c>
      <c r="S18" s="331"/>
      <c r="T18" s="331"/>
      <c r="U18" s="109"/>
      <c r="V18" s="109"/>
      <c r="W18" s="135"/>
      <c r="X18" s="135"/>
      <c r="Y18" s="135"/>
      <c r="Z18" s="135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124"/>
      <c r="AZ18" s="32"/>
      <c r="BA18" s="124"/>
      <c r="BB18" s="32"/>
    </row>
    <row r="19" spans="1:58" ht="12" customHeight="1" x14ac:dyDescent="0.25">
      <c r="A19" s="283" t="s">
        <v>110</v>
      </c>
      <c r="B19" s="283"/>
      <c r="C19" s="283"/>
      <c r="D19" s="283"/>
      <c r="E19" s="343"/>
      <c r="F19" s="343"/>
      <c r="G19" s="135"/>
      <c r="H19" s="135"/>
      <c r="I19" s="135"/>
      <c r="J19" s="283" t="s">
        <v>118</v>
      </c>
      <c r="K19" s="283"/>
      <c r="L19" s="283"/>
      <c r="M19" s="283"/>
      <c r="N19" s="283"/>
      <c r="O19" s="120"/>
      <c r="P19" s="120"/>
      <c r="Q19" s="135"/>
      <c r="R19" s="336" t="s">
        <v>25</v>
      </c>
      <c r="S19" s="336"/>
      <c r="T19" s="336"/>
      <c r="U19" s="151"/>
      <c r="V19" s="151"/>
      <c r="W19" s="135"/>
      <c r="X19" s="135"/>
      <c r="Y19" s="135"/>
      <c r="Z19" s="135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124"/>
      <c r="AZ19" s="32"/>
      <c r="BA19" s="124"/>
      <c r="BB19" s="32"/>
    </row>
    <row r="20" spans="1:58" ht="12" customHeight="1" x14ac:dyDescent="0.2">
      <c r="A20" s="135"/>
      <c r="B20" s="135"/>
      <c r="C20" s="135"/>
      <c r="D20" s="152"/>
      <c r="E20" s="396" t="s">
        <v>55</v>
      </c>
      <c r="F20" s="397"/>
      <c r="G20" s="397"/>
      <c r="H20" s="397"/>
      <c r="I20" s="135"/>
      <c r="J20" s="135"/>
      <c r="K20" s="135"/>
      <c r="L20" s="135"/>
      <c r="M20" s="135"/>
      <c r="N20" s="172"/>
      <c r="O20" s="135"/>
      <c r="P20" s="135"/>
      <c r="Q20" s="137"/>
      <c r="R20" s="135"/>
      <c r="S20" s="135"/>
      <c r="T20" s="135"/>
      <c r="U20" s="135"/>
      <c r="V20" s="135"/>
      <c r="W20" s="135"/>
      <c r="X20" s="135"/>
      <c r="Y20" s="135"/>
      <c r="Z20" s="137"/>
    </row>
    <row r="21" spans="1:58" ht="12" customHeight="1" x14ac:dyDescent="0.2">
      <c r="A21" s="139"/>
      <c r="B21" s="139"/>
      <c r="C21" s="139"/>
      <c r="D21" s="153"/>
      <c r="E21" s="389" t="s">
        <v>111</v>
      </c>
      <c r="F21" s="390"/>
      <c r="G21" s="331"/>
      <c r="H21" s="331"/>
      <c r="I21" s="135"/>
      <c r="J21" s="135"/>
      <c r="K21" s="135"/>
      <c r="L21" s="135"/>
      <c r="M21" s="331" t="s">
        <v>18</v>
      </c>
      <c r="N21" s="331"/>
      <c r="O21" s="331" t="s">
        <v>20</v>
      </c>
      <c r="P21" s="331"/>
      <c r="Q21" s="331"/>
      <c r="R21" s="331" t="s">
        <v>144</v>
      </c>
      <c r="S21" s="331"/>
      <c r="T21" s="331"/>
      <c r="U21" s="331" t="s">
        <v>38</v>
      </c>
      <c r="V21" s="331"/>
      <c r="W21" s="135"/>
      <c r="AD21" s="126"/>
      <c r="AE21" s="126"/>
      <c r="AF21" s="126"/>
      <c r="AG21" s="126"/>
      <c r="AH21" s="126"/>
      <c r="AI21" s="29"/>
      <c r="AJ21" s="29"/>
      <c r="AK21" s="29"/>
      <c r="AL21" s="29"/>
      <c r="AM21" s="29"/>
      <c r="AN21" s="29"/>
      <c r="AQ21" s="122"/>
    </row>
    <row r="22" spans="1:58" ht="12" customHeight="1" x14ac:dyDescent="0.2">
      <c r="A22" s="147"/>
      <c r="B22" s="147"/>
      <c r="C22" s="147"/>
      <c r="D22" s="147"/>
      <c r="E22" s="389" t="s">
        <v>112</v>
      </c>
      <c r="F22" s="390"/>
      <c r="G22" s="331"/>
      <c r="H22" s="331"/>
      <c r="I22" s="135"/>
      <c r="J22" s="135"/>
      <c r="K22" s="135"/>
      <c r="L22" s="135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135"/>
      <c r="AD22" s="126"/>
      <c r="AE22" s="126"/>
      <c r="AF22" s="126"/>
      <c r="AG22" s="126"/>
      <c r="AH22" s="126"/>
      <c r="AI22" s="33"/>
      <c r="AJ22" s="33"/>
      <c r="AM22" s="33"/>
      <c r="AN22" s="33"/>
      <c r="AQ22" s="122"/>
    </row>
    <row r="23" spans="1:58" ht="12" customHeight="1" x14ac:dyDescent="0.2">
      <c r="A23" s="135"/>
      <c r="B23" s="127"/>
      <c r="C23" s="127"/>
      <c r="D23" s="127"/>
      <c r="E23" s="127"/>
      <c r="F23" s="391" t="s">
        <v>113</v>
      </c>
      <c r="G23" s="392"/>
      <c r="H23" s="393"/>
      <c r="I23" s="135"/>
      <c r="J23" s="135"/>
      <c r="K23" s="135"/>
      <c r="L23" s="135"/>
      <c r="M23" s="135"/>
      <c r="N23" s="135"/>
      <c r="O23" s="154"/>
      <c r="P23" s="135"/>
      <c r="Q23" s="137"/>
      <c r="R23" s="135"/>
      <c r="S23" s="135"/>
      <c r="T23" s="135"/>
      <c r="U23" s="135"/>
      <c r="V23" s="135"/>
      <c r="W23" s="135"/>
      <c r="X23" s="135"/>
      <c r="Y23" s="135"/>
      <c r="Z23" s="127"/>
      <c r="AD23" s="31"/>
      <c r="AE23" s="31"/>
      <c r="AF23" s="31"/>
      <c r="AG23" s="31"/>
      <c r="AH23" s="31"/>
      <c r="AI23" s="33"/>
      <c r="AK23" s="32"/>
      <c r="AL23" s="32"/>
      <c r="AM23" s="32"/>
      <c r="AN23" s="32"/>
      <c r="AQ23" s="122"/>
    </row>
    <row r="24" spans="1:58" ht="12" customHeight="1" x14ac:dyDescent="0.2">
      <c r="A24" s="135"/>
      <c r="B24" s="127"/>
      <c r="C24" s="127"/>
      <c r="D24" s="127"/>
      <c r="E24" s="127"/>
      <c r="F24" s="394" t="s">
        <v>116</v>
      </c>
      <c r="G24" s="395"/>
      <c r="H24" s="118"/>
      <c r="I24" s="135"/>
      <c r="J24" s="127"/>
      <c r="K24" s="82"/>
      <c r="L24" s="82"/>
      <c r="M24" s="135"/>
      <c r="N24" s="135"/>
      <c r="O24" s="154"/>
      <c r="P24" s="135"/>
      <c r="Q24" s="135"/>
      <c r="R24" s="155"/>
      <c r="S24" s="155"/>
      <c r="T24" s="137"/>
      <c r="U24" s="135"/>
      <c r="V24" s="137"/>
      <c r="W24" s="135"/>
      <c r="X24" s="135"/>
      <c r="Y24" s="135"/>
      <c r="Z24" s="127"/>
      <c r="AD24" s="31"/>
      <c r="AE24" s="31"/>
      <c r="AF24" s="31"/>
      <c r="AG24" s="31"/>
      <c r="AH24" s="31"/>
      <c r="AI24" s="32"/>
      <c r="AJ24" s="31"/>
      <c r="AK24" s="32"/>
      <c r="AL24" s="32"/>
      <c r="AM24" s="32"/>
      <c r="AN24" s="32"/>
      <c r="AQ24" s="122"/>
    </row>
    <row r="25" spans="1:58" ht="12" customHeight="1" x14ac:dyDescent="0.2">
      <c r="A25" s="135"/>
      <c r="B25" s="135"/>
      <c r="C25" s="135"/>
      <c r="D25" s="135"/>
      <c r="E25" s="135"/>
      <c r="F25" s="394" t="s">
        <v>114</v>
      </c>
      <c r="G25" s="395"/>
      <c r="H25" s="118"/>
      <c r="I25" s="135"/>
      <c r="J25" s="135"/>
      <c r="K25" s="135"/>
      <c r="L25" s="135"/>
      <c r="M25" s="135"/>
      <c r="N25" s="156"/>
      <c r="O25" s="156"/>
      <c r="P25" s="135"/>
      <c r="Q25" s="135"/>
      <c r="R25" s="135"/>
      <c r="S25" s="135"/>
      <c r="T25" s="135"/>
      <c r="U25" s="135"/>
      <c r="V25" s="137"/>
      <c r="W25" s="137"/>
      <c r="X25" s="135"/>
      <c r="Y25" s="135"/>
      <c r="Z25" s="127"/>
      <c r="AA25" s="3"/>
      <c r="AB25" s="3"/>
      <c r="AC25" s="3"/>
      <c r="AD25" s="31"/>
      <c r="AE25" s="31"/>
      <c r="AF25" s="31"/>
      <c r="AG25" s="31"/>
      <c r="AH25" s="31"/>
      <c r="AI25" s="33"/>
      <c r="AJ25" s="33"/>
      <c r="AK25" s="32"/>
      <c r="AL25" s="32"/>
      <c r="AM25" s="32"/>
      <c r="AN25" s="32"/>
      <c r="AQ25" s="122"/>
    </row>
    <row r="26" spans="1:58" ht="12" customHeight="1" x14ac:dyDescent="0.2">
      <c r="A26" s="135"/>
      <c r="B26" s="135"/>
      <c r="C26" s="135"/>
      <c r="D26" s="135"/>
      <c r="E26" s="135"/>
      <c r="F26" s="82"/>
      <c r="G26" s="82"/>
      <c r="H26" s="82"/>
      <c r="I26" s="135"/>
      <c r="J26" s="135"/>
      <c r="K26" s="135"/>
      <c r="L26" s="135"/>
      <c r="M26" s="135"/>
      <c r="N26" s="156"/>
      <c r="O26" s="156"/>
      <c r="P26" s="135"/>
      <c r="Q26" s="135"/>
      <c r="R26" s="135"/>
      <c r="S26" s="135"/>
      <c r="T26" s="135"/>
      <c r="U26" s="135"/>
      <c r="V26" s="137"/>
      <c r="W26" s="137"/>
      <c r="X26" s="135"/>
      <c r="Y26" s="135"/>
      <c r="Z26" s="127"/>
      <c r="AA26" s="3"/>
      <c r="AB26" s="3"/>
      <c r="AC26" s="3"/>
      <c r="AD26" s="32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8" s="2" customFormat="1" ht="12" customHeight="1" x14ac:dyDescent="0.2">
      <c r="A27" s="353" t="s">
        <v>123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127"/>
      <c r="AA27" s="3"/>
      <c r="AB27" s="3"/>
      <c r="AC27" s="3"/>
      <c r="AD27" s="32"/>
      <c r="BD27" s="35"/>
      <c r="BE27" s="35"/>
      <c r="BF27" s="35"/>
    </row>
    <row r="28" spans="1:58" s="2" customFormat="1" ht="12" customHeight="1" x14ac:dyDescent="0.2">
      <c r="A28" s="369" t="s">
        <v>78</v>
      </c>
      <c r="B28" s="370"/>
      <c r="C28" s="328" t="s">
        <v>122</v>
      </c>
      <c r="D28" s="328"/>
      <c r="E28" s="328"/>
      <c r="F28" s="328"/>
      <c r="G28" s="328"/>
      <c r="H28" s="328"/>
      <c r="I28" s="328"/>
      <c r="J28" s="328"/>
      <c r="K28" s="328" t="s">
        <v>121</v>
      </c>
      <c r="L28" s="328"/>
      <c r="M28" s="328"/>
      <c r="N28" s="328"/>
      <c r="O28" s="328"/>
      <c r="P28" s="328"/>
      <c r="Q28" s="328"/>
      <c r="R28" s="375" t="s">
        <v>120</v>
      </c>
      <c r="S28" s="376"/>
      <c r="T28" s="376"/>
      <c r="U28" s="376"/>
      <c r="V28" s="376"/>
      <c r="W28" s="376"/>
      <c r="X28" s="376"/>
      <c r="Y28" s="377"/>
      <c r="Z28" s="127"/>
      <c r="AA28" s="3"/>
      <c r="AB28" s="3"/>
      <c r="AC28" s="3"/>
      <c r="AD28" s="32"/>
      <c r="BD28" s="35"/>
      <c r="BE28" s="35"/>
      <c r="BF28" s="35"/>
    </row>
    <row r="29" spans="1:58" s="2" customFormat="1" ht="12" customHeight="1" x14ac:dyDescent="0.2">
      <c r="A29" s="371"/>
      <c r="B29" s="372"/>
      <c r="C29" s="369" t="s">
        <v>65</v>
      </c>
      <c r="D29" s="378"/>
      <c r="E29" s="380" t="s">
        <v>51</v>
      </c>
      <c r="F29" s="381"/>
      <c r="G29" s="369" t="s">
        <v>52</v>
      </c>
      <c r="H29" s="370"/>
      <c r="I29" s="369" t="s">
        <v>53</v>
      </c>
      <c r="J29" s="370"/>
      <c r="K29" s="384" t="s">
        <v>21</v>
      </c>
      <c r="L29" s="384" t="s">
        <v>22</v>
      </c>
      <c r="M29" s="384" t="s">
        <v>6</v>
      </c>
      <c r="N29" s="369" t="s">
        <v>86</v>
      </c>
      <c r="O29" s="370"/>
      <c r="P29" s="369" t="s">
        <v>54</v>
      </c>
      <c r="Q29" s="370"/>
      <c r="R29" s="369" t="s">
        <v>90</v>
      </c>
      <c r="S29" s="370"/>
      <c r="T29" s="369" t="s">
        <v>89</v>
      </c>
      <c r="U29" s="370"/>
      <c r="V29" s="286" t="s">
        <v>56</v>
      </c>
      <c r="W29" s="286"/>
      <c r="X29" s="286"/>
      <c r="Y29" s="286"/>
      <c r="Z29" s="127"/>
      <c r="AA29" s="3"/>
      <c r="AB29" s="3"/>
      <c r="AC29" s="3"/>
      <c r="AD29" s="32"/>
      <c r="BD29" s="35"/>
      <c r="BE29" s="35"/>
      <c r="BF29" s="35"/>
    </row>
    <row r="30" spans="1:58" s="2" customFormat="1" ht="12" customHeight="1" x14ac:dyDescent="0.2">
      <c r="A30" s="373"/>
      <c r="B30" s="374"/>
      <c r="C30" s="371"/>
      <c r="D30" s="379"/>
      <c r="E30" s="382"/>
      <c r="F30" s="383"/>
      <c r="G30" s="373"/>
      <c r="H30" s="374"/>
      <c r="I30" s="373"/>
      <c r="J30" s="374"/>
      <c r="K30" s="385"/>
      <c r="L30" s="386"/>
      <c r="M30" s="386"/>
      <c r="N30" s="373"/>
      <c r="O30" s="374"/>
      <c r="P30" s="373"/>
      <c r="Q30" s="374"/>
      <c r="R30" s="373"/>
      <c r="S30" s="374"/>
      <c r="T30" s="373"/>
      <c r="U30" s="374"/>
      <c r="V30" s="387" t="s">
        <v>87</v>
      </c>
      <c r="W30" s="387"/>
      <c r="X30" s="388" t="s">
        <v>88</v>
      </c>
      <c r="Y30" s="388"/>
      <c r="Z30" s="127"/>
      <c r="AA30" s="3"/>
      <c r="AB30" s="3"/>
      <c r="AC30" s="3"/>
      <c r="AD30" s="32"/>
      <c r="BD30" s="35"/>
      <c r="BE30" s="35"/>
      <c r="BF30" s="35"/>
    </row>
    <row r="31" spans="1:58" s="2" customFormat="1" ht="12" customHeight="1" x14ac:dyDescent="0.2">
      <c r="A31" s="354"/>
      <c r="B31" s="355"/>
      <c r="C31" s="354"/>
      <c r="D31" s="355"/>
      <c r="E31" s="354"/>
      <c r="F31" s="355"/>
      <c r="G31" s="354"/>
      <c r="H31" s="355"/>
      <c r="I31" s="354"/>
      <c r="J31" s="355"/>
      <c r="K31" s="110"/>
      <c r="L31" s="110"/>
      <c r="M31" s="110"/>
      <c r="N31" s="354"/>
      <c r="O31" s="355"/>
      <c r="P31" s="354"/>
      <c r="Q31" s="355"/>
      <c r="R31" s="150"/>
      <c r="S31" s="158"/>
      <c r="T31" s="150"/>
      <c r="U31" s="159"/>
      <c r="V31" s="336"/>
      <c r="W31" s="336"/>
      <c r="X31" s="336"/>
      <c r="Y31" s="336"/>
      <c r="Z31" s="127"/>
      <c r="AA31" s="3"/>
      <c r="AB31" s="3"/>
      <c r="AC31" s="3"/>
      <c r="AD31" s="32"/>
      <c r="BD31" s="35"/>
      <c r="BE31" s="35"/>
      <c r="BF31" s="35"/>
    </row>
    <row r="32" spans="1:58" s="2" customFormat="1" ht="12" customHeight="1" x14ac:dyDescent="0.2">
      <c r="A32" s="354"/>
      <c r="B32" s="355"/>
      <c r="C32" s="354"/>
      <c r="D32" s="355"/>
      <c r="E32" s="354"/>
      <c r="F32" s="355"/>
      <c r="G32" s="354"/>
      <c r="H32" s="355"/>
      <c r="I32" s="354"/>
      <c r="J32" s="355"/>
      <c r="K32" s="110"/>
      <c r="L32" s="110"/>
      <c r="M32" s="110"/>
      <c r="N32" s="354"/>
      <c r="O32" s="355"/>
      <c r="P32" s="354"/>
      <c r="Q32" s="355"/>
      <c r="R32" s="150"/>
      <c r="S32" s="158"/>
      <c r="T32" s="150"/>
      <c r="U32" s="159"/>
      <c r="V32" s="336"/>
      <c r="W32" s="336"/>
      <c r="X32" s="336"/>
      <c r="Y32" s="336"/>
      <c r="Z32" s="127"/>
      <c r="AA32" s="3"/>
      <c r="AB32" s="3"/>
      <c r="AC32" s="3"/>
      <c r="AD32" s="32"/>
      <c r="BD32" s="35"/>
      <c r="BE32" s="35"/>
      <c r="BF32" s="35"/>
    </row>
    <row r="33" spans="1:58" s="2" customFormat="1" ht="12" customHeight="1" x14ac:dyDescent="0.2">
      <c r="A33" s="331"/>
      <c r="B33" s="331"/>
      <c r="C33" s="354"/>
      <c r="D33" s="355"/>
      <c r="E33" s="354"/>
      <c r="F33" s="355"/>
      <c r="G33" s="354"/>
      <c r="H33" s="355"/>
      <c r="I33" s="354"/>
      <c r="J33" s="355"/>
      <c r="K33" s="110"/>
      <c r="L33" s="110"/>
      <c r="M33" s="110"/>
      <c r="N33" s="354"/>
      <c r="O33" s="355"/>
      <c r="P33" s="354"/>
      <c r="Q33" s="355"/>
      <c r="R33" s="150"/>
      <c r="S33" s="158"/>
      <c r="T33" s="150"/>
      <c r="U33" s="159"/>
      <c r="V33" s="336"/>
      <c r="W33" s="336"/>
      <c r="X33" s="336"/>
      <c r="Y33" s="336"/>
      <c r="Z33" s="127"/>
      <c r="AA33" s="3"/>
      <c r="AB33" s="3"/>
      <c r="AC33" s="3"/>
      <c r="AD33" s="32"/>
      <c r="BD33" s="35"/>
      <c r="BE33" s="35"/>
      <c r="BF33" s="35"/>
    </row>
    <row r="34" spans="1:58" s="2" customFormat="1" ht="12" customHeight="1" x14ac:dyDescent="0.2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27"/>
      <c r="AA34" s="3"/>
      <c r="AB34" s="3"/>
      <c r="AC34" s="3"/>
      <c r="AD34" s="32"/>
      <c r="BD34" s="35"/>
      <c r="BE34" s="35"/>
      <c r="BF34" s="35"/>
    </row>
    <row r="35" spans="1:58" ht="12" customHeight="1" x14ac:dyDescent="0.2">
      <c r="A35" s="353" t="s">
        <v>145</v>
      </c>
      <c r="B35" s="353"/>
      <c r="C35" s="353"/>
      <c r="D35" s="353"/>
      <c r="E35" s="353"/>
      <c r="F35" s="353"/>
      <c r="G35" s="353"/>
      <c r="H35" s="353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160"/>
      <c r="Z35" s="135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8" s="5" customFormat="1" ht="12" customHeight="1" x14ac:dyDescent="0.2">
      <c r="A36" s="356" t="s">
        <v>79</v>
      </c>
      <c r="B36" s="357"/>
      <c r="C36" s="362" t="s">
        <v>57</v>
      </c>
      <c r="D36" s="363"/>
      <c r="E36" s="363"/>
      <c r="F36" s="364"/>
      <c r="G36" s="356" t="s">
        <v>146</v>
      </c>
      <c r="H36" s="357"/>
      <c r="I36" s="328" t="s">
        <v>91</v>
      </c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157"/>
      <c r="AD36" s="35"/>
      <c r="BD36" s="122"/>
      <c r="BE36" s="122"/>
      <c r="BF36" s="122"/>
    </row>
    <row r="37" spans="1:58" s="5" customFormat="1" ht="20.399999999999999" customHeight="1" x14ac:dyDescent="0.2">
      <c r="A37" s="358"/>
      <c r="B37" s="359"/>
      <c r="C37" s="319" t="s">
        <v>26</v>
      </c>
      <c r="D37" s="321"/>
      <c r="E37" s="319" t="s">
        <v>27</v>
      </c>
      <c r="F37" s="321"/>
      <c r="G37" s="358"/>
      <c r="H37" s="359"/>
      <c r="I37" s="365" t="s">
        <v>47</v>
      </c>
      <c r="J37" s="366"/>
      <c r="K37" s="367" t="s">
        <v>58</v>
      </c>
      <c r="L37" s="367"/>
      <c r="M37" s="367" t="s">
        <v>66</v>
      </c>
      <c r="N37" s="367"/>
      <c r="O37" s="367" t="s">
        <v>59</v>
      </c>
      <c r="P37" s="367"/>
      <c r="Q37" s="365" t="s">
        <v>60</v>
      </c>
      <c r="R37" s="366"/>
      <c r="S37" s="365" t="s">
        <v>61</v>
      </c>
      <c r="T37" s="366"/>
      <c r="U37" s="367" t="s">
        <v>80</v>
      </c>
      <c r="V37" s="367"/>
      <c r="W37" s="367"/>
      <c r="X37" s="367"/>
      <c r="Y37" s="367"/>
      <c r="Z37" s="157"/>
      <c r="AD37" s="35"/>
      <c r="BD37" s="122"/>
      <c r="BE37" s="122"/>
      <c r="BF37" s="122"/>
    </row>
    <row r="38" spans="1:58" s="5" customFormat="1" ht="24.6" customHeight="1" x14ac:dyDescent="0.25">
      <c r="A38" s="360"/>
      <c r="B38" s="361"/>
      <c r="C38" s="322"/>
      <c r="D38" s="324"/>
      <c r="E38" s="322"/>
      <c r="F38" s="324"/>
      <c r="G38" s="360"/>
      <c r="H38" s="361"/>
      <c r="I38" s="322"/>
      <c r="J38" s="324"/>
      <c r="K38" s="328"/>
      <c r="L38" s="328"/>
      <c r="M38" s="328"/>
      <c r="N38" s="328"/>
      <c r="O38" s="328"/>
      <c r="P38" s="328"/>
      <c r="Q38" s="322"/>
      <c r="R38" s="324"/>
      <c r="S38" s="322"/>
      <c r="T38" s="324"/>
      <c r="U38" s="328" t="s">
        <v>39</v>
      </c>
      <c r="V38" s="368"/>
      <c r="W38" s="328" t="s">
        <v>41</v>
      </c>
      <c r="X38" s="368"/>
      <c r="Y38" s="138" t="s">
        <v>40</v>
      </c>
      <c r="Z38" s="157"/>
      <c r="AD38" s="35"/>
      <c r="BD38" s="122"/>
      <c r="BE38" s="122"/>
      <c r="BF38" s="122"/>
    </row>
    <row r="39" spans="1:58" s="5" customFormat="1" ht="12" customHeight="1" x14ac:dyDescent="0.25">
      <c r="A39" s="354"/>
      <c r="B39" s="355"/>
      <c r="C39" s="354"/>
      <c r="D39" s="355"/>
      <c r="E39" s="354"/>
      <c r="F39" s="355"/>
      <c r="G39" s="331"/>
      <c r="H39" s="331"/>
      <c r="I39" s="354"/>
      <c r="J39" s="355"/>
      <c r="K39" s="331"/>
      <c r="L39" s="331"/>
      <c r="M39" s="331"/>
      <c r="N39" s="331"/>
      <c r="O39" s="331"/>
      <c r="P39" s="331"/>
      <c r="Q39" s="354"/>
      <c r="R39" s="355"/>
      <c r="S39" s="354"/>
      <c r="T39" s="355"/>
      <c r="U39" s="331"/>
      <c r="V39" s="350"/>
      <c r="W39" s="331"/>
      <c r="X39" s="350"/>
      <c r="Y39" s="109"/>
      <c r="Z39" s="157"/>
      <c r="AD39" s="122"/>
      <c r="BD39" s="122"/>
      <c r="BE39" s="122"/>
      <c r="BF39" s="122"/>
    </row>
    <row r="40" spans="1:58" s="5" customFormat="1" ht="12" customHeight="1" x14ac:dyDescent="0.25">
      <c r="A40" s="354"/>
      <c r="B40" s="355"/>
      <c r="C40" s="354"/>
      <c r="D40" s="355"/>
      <c r="E40" s="354"/>
      <c r="F40" s="355"/>
      <c r="G40" s="331"/>
      <c r="H40" s="331"/>
      <c r="I40" s="354"/>
      <c r="J40" s="355"/>
      <c r="K40" s="331"/>
      <c r="L40" s="331"/>
      <c r="M40" s="331"/>
      <c r="N40" s="331"/>
      <c r="O40" s="331"/>
      <c r="P40" s="331"/>
      <c r="Q40" s="354"/>
      <c r="R40" s="355"/>
      <c r="S40" s="354"/>
      <c r="T40" s="355"/>
      <c r="U40" s="331"/>
      <c r="V40" s="350"/>
      <c r="W40" s="331"/>
      <c r="X40" s="350"/>
      <c r="Y40" s="109"/>
      <c r="Z40" s="157"/>
      <c r="AD40" s="122"/>
      <c r="BD40" s="122"/>
      <c r="BE40" s="122"/>
      <c r="BF40" s="122"/>
    </row>
    <row r="41" spans="1:58" s="5" customFormat="1" ht="12" customHeight="1" x14ac:dyDescent="0.25">
      <c r="A41" s="331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50"/>
      <c r="W41" s="331"/>
      <c r="X41" s="350"/>
      <c r="Y41" s="109"/>
      <c r="Z41" s="157"/>
      <c r="AB41" s="2"/>
      <c r="AD41" s="122"/>
      <c r="AE41" s="122"/>
      <c r="AF41" s="122"/>
      <c r="AG41" s="122"/>
      <c r="AH41" s="122"/>
      <c r="AI41" s="122"/>
      <c r="AJ41" s="122"/>
      <c r="AK41" s="35"/>
      <c r="AL41" s="35"/>
      <c r="AM41" s="32"/>
      <c r="AN41" s="32"/>
      <c r="AO41" s="32"/>
      <c r="AP41" s="3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</row>
    <row r="42" spans="1:58" s="5" customFormat="1" ht="12" customHeight="1" x14ac:dyDescent="0.25">
      <c r="Z42" s="157"/>
      <c r="AB42" s="2"/>
      <c r="AC42" s="16"/>
      <c r="AD42" s="123"/>
      <c r="AE42" s="123"/>
      <c r="AF42" s="123"/>
      <c r="AG42" s="35"/>
      <c r="AH42" s="30"/>
      <c r="AI42" s="124"/>
      <c r="AJ42" s="124"/>
      <c r="AK42" s="124"/>
      <c r="AL42" s="35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</row>
    <row r="43" spans="1:58" s="5" customFormat="1" ht="12" customHeight="1" x14ac:dyDescent="0.2">
      <c r="A43" s="162" t="s">
        <v>186</v>
      </c>
      <c r="B43" s="161"/>
      <c r="C43" s="161"/>
      <c r="D43" s="161"/>
      <c r="E43" s="161"/>
      <c r="F43" s="161"/>
      <c r="G43" s="161"/>
      <c r="H43" s="161"/>
      <c r="I43" s="161"/>
      <c r="J43" s="163"/>
      <c r="K43" s="164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57"/>
      <c r="AC43" s="6"/>
      <c r="BC43" s="122"/>
      <c r="BD43" s="122"/>
      <c r="BE43" s="122"/>
      <c r="BF43" s="122"/>
    </row>
    <row r="44" spans="1:58" s="5" customFormat="1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30"/>
      <c r="P44" s="1"/>
      <c r="Q44" s="1"/>
      <c r="R44" s="1"/>
      <c r="S44" s="1"/>
      <c r="T44" s="1"/>
      <c r="U44" s="1"/>
      <c r="V44" s="1"/>
      <c r="W44" s="1"/>
      <c r="X44" s="1"/>
      <c r="Y44" s="1"/>
      <c r="Z44" s="157"/>
      <c r="BC44" s="122"/>
      <c r="BD44" s="122"/>
      <c r="BE44" s="122"/>
      <c r="BF44" s="122"/>
    </row>
    <row r="45" spans="1:58" ht="12" customHeight="1" x14ac:dyDescent="0.2">
      <c r="A45" s="351" t="s">
        <v>154</v>
      </c>
      <c r="B45" s="351"/>
      <c r="C45" s="351"/>
      <c r="D45" s="351"/>
      <c r="E45" s="5"/>
      <c r="F45" s="352" t="s">
        <v>155</v>
      </c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5"/>
      <c r="Y45" s="5"/>
      <c r="Z45" s="135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8" s="5" customFormat="1" ht="12" customHeight="1" x14ac:dyDescent="0.2">
      <c r="A46" s="129" t="s">
        <v>34</v>
      </c>
      <c r="B46" s="129"/>
      <c r="C46" s="296"/>
      <c r="D46" s="296"/>
      <c r="F46" s="339" t="s">
        <v>71</v>
      </c>
      <c r="G46" s="339"/>
      <c r="H46" s="339"/>
      <c r="I46" s="339" t="s">
        <v>70</v>
      </c>
      <c r="J46" s="339"/>
      <c r="K46" s="339"/>
      <c r="L46" s="339" t="s">
        <v>147</v>
      </c>
      <c r="M46" s="339"/>
      <c r="N46" s="339" t="s">
        <v>69</v>
      </c>
      <c r="O46" s="339"/>
      <c r="P46" s="343" t="s">
        <v>148</v>
      </c>
      <c r="Q46" s="343"/>
      <c r="R46" s="343"/>
      <c r="S46" s="343"/>
      <c r="T46" s="343" t="s">
        <v>149</v>
      </c>
      <c r="U46" s="343"/>
      <c r="V46" s="343"/>
      <c r="W46" s="343"/>
      <c r="Z46" s="157"/>
      <c r="BC46" s="122"/>
      <c r="BD46" s="122"/>
      <c r="BE46" s="122"/>
      <c r="BF46" s="122"/>
    </row>
    <row r="47" spans="1:58" s="5" customFormat="1" ht="12" customHeight="1" x14ac:dyDescent="0.3">
      <c r="A47" s="129" t="s">
        <v>35</v>
      </c>
      <c r="B47" s="129"/>
      <c r="C47" s="296"/>
      <c r="D47" s="296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45" t="s">
        <v>150</v>
      </c>
      <c r="Q47" s="345"/>
      <c r="R47" s="346"/>
      <c r="S47" s="346"/>
      <c r="T47" s="343" t="s">
        <v>151</v>
      </c>
      <c r="U47" s="343"/>
      <c r="V47" s="343"/>
      <c r="W47" s="181"/>
      <c r="Z47" s="157"/>
      <c r="BC47" s="122"/>
      <c r="BD47" s="122"/>
      <c r="BE47" s="122"/>
      <c r="BF47" s="122"/>
    </row>
    <row r="48" spans="1:58" ht="12" customHeight="1" x14ac:dyDescent="0.3">
      <c r="A48" s="129" t="s">
        <v>37</v>
      </c>
      <c r="B48" s="129"/>
      <c r="C48" s="296"/>
      <c r="D48" s="296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45" t="s">
        <v>41</v>
      </c>
      <c r="Q48" s="345"/>
      <c r="R48" s="346"/>
      <c r="S48" s="346"/>
      <c r="T48" s="343" t="s">
        <v>41</v>
      </c>
      <c r="U48" s="343"/>
      <c r="V48" s="343"/>
      <c r="W48" s="181"/>
      <c r="Z48" s="135"/>
      <c r="AU48" s="1"/>
      <c r="AV48" s="1"/>
      <c r="AW48" s="1"/>
      <c r="AX48" s="1"/>
      <c r="AY48" s="1"/>
      <c r="AZ48" s="1"/>
      <c r="BA48" s="1"/>
      <c r="BB48" s="1"/>
    </row>
    <row r="49" spans="1:58" ht="12" customHeight="1" x14ac:dyDescent="0.3">
      <c r="A49" s="129" t="s">
        <v>36</v>
      </c>
      <c r="B49" s="129"/>
      <c r="C49" s="296"/>
      <c r="D49" s="296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5" t="s">
        <v>152</v>
      </c>
      <c r="Q49" s="345"/>
      <c r="R49" s="346"/>
      <c r="S49" s="346"/>
      <c r="T49" s="343" t="s">
        <v>152</v>
      </c>
      <c r="U49" s="343"/>
      <c r="V49" s="343"/>
      <c r="W49" s="181"/>
      <c r="Z49" s="135"/>
      <c r="AU49" s="1"/>
      <c r="AV49" s="1"/>
      <c r="AW49" s="1"/>
      <c r="AX49" s="1"/>
      <c r="AY49" s="1"/>
      <c r="AZ49" s="1"/>
      <c r="BA49" s="1"/>
      <c r="BB49" s="1"/>
    </row>
    <row r="50" spans="1:58" ht="12" customHeight="1" x14ac:dyDescent="0.2">
      <c r="A50" s="347" t="s">
        <v>81</v>
      </c>
      <c r="B50" s="347"/>
      <c r="C50" s="296"/>
      <c r="D50" s="296"/>
      <c r="O50" s="30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137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8" ht="12" customHeight="1" thickBot="1" x14ac:dyDescent="0.25">
      <c r="A51" s="347"/>
      <c r="B51" s="347"/>
      <c r="C51" s="296"/>
      <c r="D51" s="296"/>
      <c r="F51" s="414" t="s">
        <v>185</v>
      </c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81"/>
      <c r="U51" s="81"/>
      <c r="V51" s="81"/>
      <c r="W51" s="81"/>
      <c r="X51" s="81"/>
      <c r="Y51" s="81"/>
      <c r="Z51" s="135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8" ht="12" customHeight="1" x14ac:dyDescent="0.2">
      <c r="A52" s="130"/>
      <c r="B52" s="130"/>
      <c r="C52" s="130"/>
      <c r="D52" s="130"/>
      <c r="F52" s="461" t="s">
        <v>46</v>
      </c>
      <c r="G52" s="462"/>
      <c r="H52" s="462"/>
      <c r="I52" s="462"/>
      <c r="J52" s="462" t="s">
        <v>75</v>
      </c>
      <c r="K52" s="462"/>
      <c r="L52" s="462" t="s">
        <v>74</v>
      </c>
      <c r="M52" s="462"/>
      <c r="N52" s="462"/>
      <c r="O52" s="464"/>
      <c r="P52" s="462" t="s">
        <v>153</v>
      </c>
      <c r="Q52" s="462"/>
      <c r="R52" s="462"/>
      <c r="S52" s="466"/>
      <c r="T52" s="81"/>
      <c r="U52" s="81"/>
      <c r="V52" s="81"/>
      <c r="W52" s="81"/>
      <c r="X52" s="81"/>
      <c r="Y52" s="8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8" s="5" customFormat="1" ht="12" customHeight="1" x14ac:dyDescent="0.2">
      <c r="A53" s="340" t="s">
        <v>190</v>
      </c>
      <c r="B53" s="341"/>
      <c r="C53" s="341"/>
      <c r="D53" s="342"/>
      <c r="E53" s="13"/>
      <c r="F53" s="463"/>
      <c r="G53" s="339"/>
      <c r="H53" s="339"/>
      <c r="I53" s="339"/>
      <c r="J53" s="339"/>
      <c r="K53" s="339"/>
      <c r="L53" s="339"/>
      <c r="M53" s="339"/>
      <c r="N53" s="339"/>
      <c r="O53" s="465"/>
      <c r="P53" s="339"/>
      <c r="Q53" s="339"/>
      <c r="R53" s="339"/>
      <c r="S53" s="467"/>
      <c r="T53" s="1"/>
      <c r="U53" s="1"/>
      <c r="V53" s="1"/>
      <c r="W53" s="1"/>
      <c r="X53" s="1"/>
      <c r="Y53" s="1"/>
      <c r="BC53" s="122"/>
      <c r="BD53" s="122"/>
      <c r="BE53" s="122"/>
      <c r="BF53" s="122"/>
    </row>
    <row r="54" spans="1:58" s="5" customFormat="1" ht="12" customHeight="1" x14ac:dyDescent="0.2">
      <c r="A54" s="337" t="s">
        <v>187</v>
      </c>
      <c r="B54" s="338"/>
      <c r="C54" s="335"/>
      <c r="D54" s="335"/>
      <c r="E54" s="13"/>
      <c r="F54" s="469" t="s">
        <v>67</v>
      </c>
      <c r="G54" s="343"/>
      <c r="H54" s="343" t="s">
        <v>23</v>
      </c>
      <c r="I54" s="343"/>
      <c r="J54" s="339"/>
      <c r="K54" s="339"/>
      <c r="L54" s="344" t="s">
        <v>8</v>
      </c>
      <c r="M54" s="344"/>
      <c r="N54" s="344" t="s">
        <v>9</v>
      </c>
      <c r="O54" s="416"/>
      <c r="P54" s="343" t="s">
        <v>67</v>
      </c>
      <c r="Q54" s="343"/>
      <c r="R54" s="343" t="s">
        <v>23</v>
      </c>
      <c r="S54" s="468"/>
      <c r="T54" s="2"/>
      <c r="U54" s="2"/>
      <c r="V54" s="2"/>
      <c r="W54" s="2"/>
      <c r="X54" s="2"/>
      <c r="Y54" s="2"/>
      <c r="BC54" s="122"/>
      <c r="BD54" s="122"/>
      <c r="BE54" s="122"/>
      <c r="BF54" s="122"/>
    </row>
    <row r="55" spans="1:58" s="5" customFormat="1" ht="12" customHeight="1" thickBot="1" x14ac:dyDescent="0.25">
      <c r="A55" s="337" t="s">
        <v>188</v>
      </c>
      <c r="B55" s="338"/>
      <c r="C55" s="335"/>
      <c r="D55" s="335"/>
      <c r="E55" s="3"/>
      <c r="F55" s="428"/>
      <c r="G55" s="425"/>
      <c r="H55" s="425"/>
      <c r="I55" s="425"/>
      <c r="J55" s="425"/>
      <c r="K55" s="425"/>
      <c r="L55" s="425"/>
      <c r="M55" s="425"/>
      <c r="N55" s="425"/>
      <c r="O55" s="470"/>
      <c r="P55" s="425"/>
      <c r="Q55" s="425"/>
      <c r="R55" s="425"/>
      <c r="S55" s="429"/>
      <c r="T55" s="3"/>
      <c r="U55" s="3"/>
      <c r="V55" s="3"/>
      <c r="W55" s="3"/>
      <c r="X55" s="3"/>
      <c r="AG55" s="1"/>
      <c r="AH55" s="1"/>
      <c r="AI55" s="1"/>
      <c r="BC55" s="122"/>
      <c r="BD55" s="122"/>
      <c r="BE55" s="122"/>
      <c r="BF55" s="122"/>
    </row>
    <row r="56" spans="1:58" ht="12" customHeight="1" x14ac:dyDescent="0.2">
      <c r="A56" s="333" t="s">
        <v>189</v>
      </c>
      <c r="B56" s="334"/>
      <c r="C56" s="335"/>
      <c r="D56" s="335"/>
      <c r="E56" s="17"/>
      <c r="F56" s="17"/>
      <c r="G56" s="17"/>
      <c r="H56" s="1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117"/>
      <c r="V56" s="117"/>
      <c r="W56" s="17"/>
      <c r="X56" s="17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8" ht="12" customHeight="1" x14ac:dyDescent="0.2">
      <c r="A57" s="132"/>
      <c r="B57" s="132"/>
      <c r="C57" s="133"/>
      <c r="D57" s="133"/>
      <c r="E57" s="17"/>
      <c r="F57" s="17"/>
      <c r="G57" s="17"/>
      <c r="H57" s="1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117"/>
      <c r="V57" s="117"/>
      <c r="W57" s="17"/>
      <c r="X57" s="17"/>
      <c r="Z57" s="81"/>
      <c r="AA57" s="8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8" ht="12" customHeight="1" x14ac:dyDescent="0.2">
      <c r="A58" s="174" t="s">
        <v>240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81"/>
      <c r="AA58" s="81"/>
      <c r="AB58" s="81"/>
      <c r="AC58" s="81"/>
    </row>
    <row r="59" spans="1:58" ht="12" customHeight="1" x14ac:dyDescent="0.2">
      <c r="A59" s="331" t="s">
        <v>191</v>
      </c>
      <c r="B59" s="331"/>
      <c r="C59" s="331"/>
      <c r="D59" s="331"/>
      <c r="E59" s="331"/>
      <c r="F59" s="331"/>
      <c r="G59" s="331" t="s">
        <v>192</v>
      </c>
      <c r="H59" s="331"/>
      <c r="I59" s="331"/>
      <c r="J59" s="331"/>
      <c r="K59" s="331"/>
      <c r="L59" s="331"/>
      <c r="M59" s="336" t="s">
        <v>193</v>
      </c>
      <c r="N59" s="336"/>
      <c r="O59" s="331" t="s">
        <v>194</v>
      </c>
      <c r="P59" s="331"/>
      <c r="Q59" s="331"/>
      <c r="R59" s="331"/>
      <c r="S59" s="331"/>
      <c r="T59" s="331"/>
      <c r="U59" s="331"/>
      <c r="V59" s="331"/>
      <c r="W59" s="331"/>
      <c r="X59" s="331" t="s">
        <v>195</v>
      </c>
      <c r="Y59" s="331"/>
      <c r="Z59" s="81"/>
      <c r="AA59" s="81"/>
      <c r="AB59" s="81"/>
      <c r="AC59" s="81"/>
    </row>
    <row r="60" spans="1:58" ht="12" customHeight="1" x14ac:dyDescent="0.2">
      <c r="A60" s="331" t="s">
        <v>196</v>
      </c>
      <c r="B60" s="331"/>
      <c r="C60" s="331" t="s">
        <v>197</v>
      </c>
      <c r="D60" s="331"/>
      <c r="E60" s="331"/>
      <c r="F60" s="331"/>
      <c r="G60" s="331" t="s">
        <v>197</v>
      </c>
      <c r="H60" s="331"/>
      <c r="I60" s="331"/>
      <c r="J60" s="331"/>
      <c r="K60" s="331"/>
      <c r="L60" s="331"/>
      <c r="M60" s="336"/>
      <c r="N60" s="336"/>
      <c r="O60" s="332" t="s">
        <v>198</v>
      </c>
      <c r="P60" s="332"/>
      <c r="Q60" s="331" t="s">
        <v>199</v>
      </c>
      <c r="R60" s="331"/>
      <c r="S60" s="331"/>
      <c r="T60" s="331"/>
      <c r="U60" s="331"/>
      <c r="V60" s="331"/>
      <c r="W60" s="331"/>
      <c r="X60" s="331"/>
      <c r="Y60" s="331"/>
      <c r="Z60" s="81"/>
      <c r="AA60" s="81"/>
      <c r="AB60" s="81"/>
      <c r="AC60" s="81"/>
    </row>
    <row r="61" spans="1:58" ht="12" customHeight="1" x14ac:dyDescent="0.2">
      <c r="A61" s="331"/>
      <c r="B61" s="331"/>
      <c r="C61" s="331" t="s">
        <v>200</v>
      </c>
      <c r="D61" s="331"/>
      <c r="E61" s="331" t="s">
        <v>201</v>
      </c>
      <c r="F61" s="331"/>
      <c r="G61" s="331" t="s">
        <v>200</v>
      </c>
      <c r="H61" s="331"/>
      <c r="I61" s="331"/>
      <c r="J61" s="331" t="s">
        <v>201</v>
      </c>
      <c r="K61" s="331"/>
      <c r="L61" s="331"/>
      <c r="M61" s="336"/>
      <c r="N61" s="336"/>
      <c r="O61" s="332"/>
      <c r="P61" s="332"/>
      <c r="Q61" s="331" t="s">
        <v>18</v>
      </c>
      <c r="R61" s="331"/>
      <c r="S61" s="336" t="s">
        <v>20</v>
      </c>
      <c r="T61" s="336"/>
      <c r="U61" s="336"/>
      <c r="V61" s="331" t="s">
        <v>19</v>
      </c>
      <c r="W61" s="331"/>
      <c r="X61" s="331"/>
      <c r="Y61" s="331"/>
    </row>
    <row r="62" spans="1:58" ht="12" customHeight="1" x14ac:dyDescent="0.2">
      <c r="A62" s="118" t="s">
        <v>67</v>
      </c>
      <c r="B62" s="118" t="s">
        <v>23</v>
      </c>
      <c r="C62" s="118" t="s">
        <v>67</v>
      </c>
      <c r="D62" s="118" t="s">
        <v>23</v>
      </c>
      <c r="E62" s="118" t="s">
        <v>67</v>
      </c>
      <c r="F62" s="118" t="s">
        <v>23</v>
      </c>
      <c r="G62" s="118" t="s">
        <v>67</v>
      </c>
      <c r="H62" s="296" t="s">
        <v>23</v>
      </c>
      <c r="I62" s="296"/>
      <c r="J62" s="118" t="s">
        <v>67</v>
      </c>
      <c r="K62" s="296" t="s">
        <v>23</v>
      </c>
      <c r="L62" s="296"/>
      <c r="M62" s="118" t="s">
        <v>67</v>
      </c>
      <c r="N62" s="118" t="s">
        <v>23</v>
      </c>
      <c r="O62" s="118" t="s">
        <v>67</v>
      </c>
      <c r="P62" s="118" t="s">
        <v>23</v>
      </c>
      <c r="Q62" s="118" t="s">
        <v>67</v>
      </c>
      <c r="R62" s="118" t="s">
        <v>23</v>
      </c>
      <c r="S62" s="118" t="s">
        <v>67</v>
      </c>
      <c r="T62" s="296" t="s">
        <v>23</v>
      </c>
      <c r="U62" s="296"/>
      <c r="V62" s="118" t="s">
        <v>67</v>
      </c>
      <c r="W62" s="118" t="s">
        <v>23</v>
      </c>
      <c r="X62" s="118" t="s">
        <v>67</v>
      </c>
      <c r="Y62" s="118" t="s">
        <v>23</v>
      </c>
      <c r="Z62" s="2"/>
    </row>
    <row r="63" spans="1:58" ht="12" customHeight="1" x14ac:dyDescent="0.2">
      <c r="A63" s="134"/>
      <c r="B63" s="118"/>
      <c r="C63" s="118"/>
      <c r="D63" s="118"/>
      <c r="E63" s="118"/>
      <c r="F63" s="118"/>
      <c r="G63" s="118"/>
      <c r="H63" s="285"/>
      <c r="I63" s="285"/>
      <c r="J63" s="118"/>
      <c r="K63" s="285"/>
      <c r="L63" s="285"/>
      <c r="M63" s="118"/>
      <c r="N63" s="118"/>
      <c r="O63" s="118"/>
      <c r="P63" s="118"/>
      <c r="Q63" s="118"/>
      <c r="R63" s="118"/>
      <c r="S63" s="118"/>
      <c r="T63" s="285"/>
      <c r="U63" s="285"/>
      <c r="V63" s="118"/>
      <c r="W63" s="118"/>
      <c r="X63" s="118"/>
      <c r="Y63" s="118"/>
    </row>
    <row r="64" spans="1:58" ht="12" customHeight="1" x14ac:dyDescent="0.2"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67" ht="12" customHeight="1" x14ac:dyDescent="0.2"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67" ht="12" customHeight="1" thickBot="1" x14ac:dyDescent="0.25">
      <c r="A66" s="182" t="s">
        <v>202</v>
      </c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2"/>
      <c r="AB66" s="2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67" ht="12" customHeight="1" x14ac:dyDescent="0.2"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6"/>
      <c r="X67" s="176"/>
      <c r="Y67" s="176"/>
      <c r="Z67" s="176"/>
      <c r="AA67" s="2"/>
      <c r="AB67" s="2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67" ht="12" customHeight="1" thickBot="1" x14ac:dyDescent="0.25">
      <c r="A68" s="312" t="s">
        <v>203</v>
      </c>
      <c r="B68" s="313"/>
      <c r="C68" s="313"/>
      <c r="D68" s="313"/>
      <c r="E68" s="313"/>
      <c r="F68" s="313"/>
      <c r="G68" s="313"/>
      <c r="H68" s="313"/>
      <c r="I68" s="313"/>
      <c r="J68" s="177"/>
      <c r="L68" s="314" t="s">
        <v>204</v>
      </c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2"/>
      <c r="AB68" s="2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67" ht="12" customHeight="1" x14ac:dyDescent="0.2">
      <c r="A69" s="315" t="s">
        <v>206</v>
      </c>
      <c r="B69" s="316"/>
      <c r="C69" s="319" t="s">
        <v>207</v>
      </c>
      <c r="D69" s="320"/>
      <c r="E69" s="321"/>
      <c r="F69" s="319" t="s">
        <v>208</v>
      </c>
      <c r="G69" s="321"/>
      <c r="H69" s="319" t="s">
        <v>209</v>
      </c>
      <c r="I69" s="321"/>
      <c r="L69" s="325" t="s">
        <v>73</v>
      </c>
      <c r="M69" s="326"/>
      <c r="N69" s="326"/>
      <c r="O69" s="326" t="s">
        <v>205</v>
      </c>
      <c r="P69" s="326"/>
      <c r="Q69" s="326" t="s">
        <v>30</v>
      </c>
      <c r="R69" s="326"/>
      <c r="S69" s="326" t="s">
        <v>31</v>
      </c>
      <c r="T69" s="326"/>
      <c r="U69" s="326" t="s">
        <v>33</v>
      </c>
      <c r="V69" s="326"/>
      <c r="W69" s="326" t="s">
        <v>32</v>
      </c>
      <c r="X69" s="326"/>
      <c r="Y69" s="326" t="s">
        <v>41</v>
      </c>
      <c r="Z69" s="329"/>
      <c r="AA69" s="2"/>
      <c r="AB69" s="2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67" ht="12" customHeight="1" x14ac:dyDescent="0.2">
      <c r="A70" s="317"/>
      <c r="B70" s="318"/>
      <c r="C70" s="322"/>
      <c r="D70" s="323"/>
      <c r="E70" s="324"/>
      <c r="F70" s="322"/>
      <c r="G70" s="324"/>
      <c r="H70" s="322"/>
      <c r="I70" s="324"/>
      <c r="L70" s="327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30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67" ht="11.4" customHeight="1" x14ac:dyDescent="0.2">
      <c r="A71" s="286"/>
      <c r="B71" s="286"/>
      <c r="C71" s="286"/>
      <c r="D71" s="286"/>
      <c r="E71" s="286"/>
      <c r="F71" s="285"/>
      <c r="G71" s="285"/>
      <c r="H71" s="285"/>
      <c r="I71" s="285"/>
      <c r="L71" s="292" t="s">
        <v>72</v>
      </c>
      <c r="M71" s="286"/>
      <c r="N71" s="28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8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67" ht="12" customHeight="1" thickBot="1" x14ac:dyDescent="0.25">
      <c r="A72" s="286"/>
      <c r="B72" s="286"/>
      <c r="C72" s="286"/>
      <c r="D72" s="286"/>
      <c r="E72" s="286"/>
      <c r="F72" s="285"/>
      <c r="G72" s="285"/>
      <c r="H72" s="285"/>
      <c r="I72" s="285"/>
      <c r="L72" s="293"/>
      <c r="M72" s="294"/>
      <c r="N72" s="294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67" ht="12" customHeight="1" x14ac:dyDescent="0.2">
      <c r="B73" s="2"/>
      <c r="C73" s="178"/>
      <c r="D73" s="178"/>
      <c r="E73" s="300"/>
      <c r="F73" s="300"/>
      <c r="G73" s="128"/>
      <c r="H73" s="13"/>
      <c r="I73" s="13"/>
      <c r="L73" s="165"/>
      <c r="M73" s="165"/>
      <c r="N73" s="165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67" ht="12" customHeight="1" thickBot="1" x14ac:dyDescent="0.25">
      <c r="A74" s="301" t="s">
        <v>214</v>
      </c>
      <c r="B74" s="301"/>
      <c r="C74" s="301"/>
      <c r="D74" s="301"/>
      <c r="E74" s="301"/>
      <c r="F74" s="301"/>
      <c r="G74" s="301"/>
      <c r="H74" s="301"/>
      <c r="I74" s="301"/>
      <c r="J74" s="301"/>
      <c r="K74" s="17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67" ht="12" customHeight="1" x14ac:dyDescent="0.2">
      <c r="A75" s="302" t="s">
        <v>16</v>
      </c>
      <c r="B75" s="303"/>
      <c r="C75" s="304"/>
      <c r="D75" s="308" t="s">
        <v>17</v>
      </c>
      <c r="E75" s="304"/>
      <c r="F75" s="308" t="s">
        <v>211</v>
      </c>
      <c r="G75" s="304"/>
      <c r="H75" s="308" t="s">
        <v>212</v>
      </c>
      <c r="I75" s="304"/>
      <c r="J75" s="308" t="s">
        <v>213</v>
      </c>
      <c r="K75" s="310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67" ht="12" customHeight="1" thickBot="1" x14ac:dyDescent="0.25">
      <c r="A76" s="305"/>
      <c r="B76" s="306"/>
      <c r="C76" s="307"/>
      <c r="D76" s="309"/>
      <c r="E76" s="307"/>
      <c r="F76" s="309"/>
      <c r="G76" s="307"/>
      <c r="H76" s="309"/>
      <c r="I76" s="307"/>
      <c r="J76" s="309"/>
      <c r="K76" s="311"/>
      <c r="L76" s="177"/>
      <c r="M76" s="177"/>
      <c r="V76" s="82"/>
      <c r="W76" s="82"/>
      <c r="X76" s="82"/>
      <c r="Y76" s="82"/>
      <c r="Z76" s="82"/>
      <c r="AC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67" ht="12" customHeight="1" x14ac:dyDescent="0.2">
      <c r="A77" s="287"/>
      <c r="B77" s="288"/>
      <c r="C77" s="288"/>
      <c r="D77" s="289"/>
      <c r="E77" s="289"/>
      <c r="F77" s="289"/>
      <c r="G77" s="289"/>
      <c r="H77" s="289"/>
      <c r="I77" s="289"/>
      <c r="J77" s="289"/>
      <c r="K77" s="290"/>
      <c r="L77" s="177"/>
      <c r="M77" s="177"/>
      <c r="V77" s="82"/>
      <c r="W77" s="82"/>
      <c r="X77" s="82"/>
      <c r="Y77" s="82"/>
      <c r="Z77" s="82"/>
      <c r="AC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67" ht="12" customHeight="1" x14ac:dyDescent="0.2">
      <c r="A78" s="284"/>
      <c r="B78" s="285"/>
      <c r="C78" s="285"/>
      <c r="D78" s="286"/>
      <c r="E78" s="286"/>
      <c r="F78" s="286"/>
      <c r="G78" s="286"/>
      <c r="H78" s="286"/>
      <c r="I78" s="286"/>
      <c r="J78" s="286"/>
      <c r="K78" s="291"/>
      <c r="L78" s="177"/>
      <c r="M78" s="177"/>
      <c r="V78" s="82"/>
      <c r="W78" s="82"/>
      <c r="X78" s="82"/>
      <c r="Y78" s="82"/>
      <c r="Z78" s="82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67" ht="12" customHeight="1" x14ac:dyDescent="0.2">
      <c r="A79" s="284"/>
      <c r="B79" s="285"/>
      <c r="C79" s="285"/>
      <c r="D79" s="286"/>
      <c r="E79" s="286"/>
      <c r="F79" s="286"/>
      <c r="G79" s="286"/>
      <c r="H79" s="286"/>
      <c r="I79" s="286"/>
      <c r="J79" s="286"/>
      <c r="K79" s="291"/>
      <c r="L79" s="177"/>
      <c r="M79" s="177"/>
      <c r="V79" s="82"/>
      <c r="W79" s="82"/>
      <c r="X79" s="82"/>
      <c r="Y79" s="82"/>
      <c r="Z79" s="82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ht="12" customHeight="1" x14ac:dyDescent="0.2">
      <c r="A80" s="284"/>
      <c r="B80" s="285"/>
      <c r="C80" s="285"/>
      <c r="D80" s="286"/>
      <c r="E80" s="286"/>
      <c r="F80" s="286"/>
      <c r="G80" s="286"/>
      <c r="H80" s="286"/>
      <c r="I80" s="286"/>
      <c r="J80" s="286"/>
      <c r="K80" s="291"/>
      <c r="L80" s="177"/>
      <c r="M80" s="177"/>
      <c r="V80" s="82"/>
      <c r="W80" s="82"/>
      <c r="X80" s="82"/>
      <c r="Y80" s="82"/>
      <c r="Z80" s="82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ht="12" customHeight="1" x14ac:dyDescent="0.2">
      <c r="A81" s="292"/>
      <c r="B81" s="286"/>
      <c r="C81" s="286"/>
      <c r="D81" s="286"/>
      <c r="E81" s="286"/>
      <c r="F81" s="286"/>
      <c r="G81" s="286"/>
      <c r="H81" s="286"/>
      <c r="I81" s="286"/>
      <c r="J81" s="286"/>
      <c r="K81" s="291"/>
      <c r="L81" s="6"/>
      <c r="M81" s="6"/>
      <c r="N81" s="6"/>
      <c r="O81" s="6"/>
      <c r="P81" s="6"/>
      <c r="Q81" s="6"/>
      <c r="R81" s="6"/>
      <c r="AC81" s="1"/>
      <c r="AD81" s="1"/>
      <c r="AE81" s="1"/>
      <c r="AF81" s="1"/>
      <c r="AG81" s="1"/>
      <c r="AH81" s="1"/>
      <c r="AI81" s="1"/>
      <c r="BG81" s="2"/>
      <c r="BH81" s="2"/>
      <c r="BI81" s="2"/>
      <c r="BJ81" s="2"/>
      <c r="BK81" s="2"/>
      <c r="BL81" s="2"/>
      <c r="BM81" s="2"/>
      <c r="BN81" s="2"/>
      <c r="BO81" s="2"/>
    </row>
    <row r="82" spans="1:67" ht="12" customHeight="1" thickBot="1" x14ac:dyDescent="0.25">
      <c r="A82" s="293"/>
      <c r="B82" s="294"/>
      <c r="C82" s="294"/>
      <c r="D82" s="294"/>
      <c r="E82" s="294"/>
      <c r="F82" s="294"/>
      <c r="G82" s="294"/>
      <c r="H82" s="294"/>
      <c r="I82" s="294"/>
      <c r="J82" s="294"/>
      <c r="K82" s="295"/>
      <c r="L82" s="6"/>
      <c r="M82" s="6"/>
      <c r="N82" s="6"/>
      <c r="O82" s="6"/>
      <c r="P82" s="6"/>
      <c r="Q82" s="6"/>
      <c r="R82" s="6"/>
      <c r="AC82" s="1"/>
      <c r="AD82" s="1"/>
      <c r="AE82" s="1"/>
      <c r="AF82" s="1"/>
      <c r="AG82" s="1"/>
      <c r="AH82" s="1"/>
      <c r="AI82" s="1"/>
      <c r="BG82" s="2"/>
      <c r="BH82" s="2"/>
      <c r="BI82" s="2"/>
      <c r="BJ82" s="2"/>
      <c r="BK82" s="2"/>
      <c r="BL82" s="2"/>
      <c r="BM82" s="2"/>
      <c r="BN82" s="2"/>
      <c r="BO82" s="2"/>
    </row>
    <row r="83" spans="1:67" s="5" customFormat="1" ht="12" customHeight="1" x14ac:dyDescent="0.2">
      <c r="F83" s="1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"/>
      <c r="T83" s="1"/>
      <c r="U83" s="1"/>
      <c r="V83" s="1"/>
      <c r="W83" s="1"/>
      <c r="X83" s="1"/>
      <c r="Y83" s="1"/>
      <c r="AC83" s="6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6"/>
      <c r="BH83" s="6"/>
      <c r="BI83" s="6"/>
      <c r="BJ83" s="6"/>
      <c r="BK83" s="6"/>
      <c r="BL83" s="6"/>
      <c r="BM83" s="6"/>
      <c r="BN83" s="6"/>
      <c r="BO83" s="6"/>
    </row>
    <row r="84" spans="1:67" s="5" customFormat="1" ht="12" customHeight="1" thickBot="1" x14ac:dyDescent="0.3">
      <c r="A84" s="455" t="s">
        <v>210</v>
      </c>
      <c r="B84" s="455"/>
      <c r="C84" s="455"/>
      <c r="D84" s="455"/>
      <c r="E84" s="455"/>
      <c r="F84" s="455"/>
      <c r="G84" s="455"/>
      <c r="H84" s="455"/>
      <c r="I84" s="455"/>
      <c r="J84" s="455"/>
      <c r="K84" s="455"/>
      <c r="L84" s="455"/>
      <c r="M84" s="455"/>
      <c r="N84" s="455"/>
      <c r="O84" s="455"/>
      <c r="P84" s="455"/>
      <c r="Q84" s="455"/>
      <c r="R84" s="455"/>
      <c r="S84" s="455"/>
      <c r="T84" s="455"/>
      <c r="U84" s="455"/>
      <c r="V84" s="455"/>
      <c r="W84" s="455"/>
      <c r="X84" s="455"/>
      <c r="Y84" s="455"/>
      <c r="Z84" s="455"/>
      <c r="AA84" s="455"/>
      <c r="AB84" s="455"/>
      <c r="AC84" s="455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12" customHeight="1" x14ac:dyDescent="0.2">
      <c r="A85" s="444" t="s">
        <v>15</v>
      </c>
      <c r="B85" s="452"/>
      <c r="C85" s="444" t="s">
        <v>63</v>
      </c>
      <c r="D85" s="445"/>
      <c r="E85" s="436" t="s">
        <v>76</v>
      </c>
      <c r="F85" s="437"/>
      <c r="G85" s="437"/>
      <c r="H85" s="437"/>
      <c r="I85" s="437"/>
      <c r="J85" s="437"/>
      <c r="K85" s="437"/>
      <c r="L85" s="437"/>
      <c r="M85" s="437"/>
      <c r="N85" s="437"/>
      <c r="O85" s="437"/>
      <c r="P85" s="438"/>
      <c r="Q85" s="436" t="s">
        <v>77</v>
      </c>
      <c r="R85" s="437"/>
      <c r="S85" s="437"/>
      <c r="T85" s="437"/>
      <c r="U85" s="437"/>
      <c r="V85" s="437"/>
      <c r="W85" s="437"/>
      <c r="X85" s="437"/>
      <c r="Y85" s="437"/>
      <c r="Z85" s="437"/>
      <c r="AA85" s="437"/>
      <c r="AB85" s="438"/>
      <c r="AP85" s="180"/>
      <c r="AQ85" s="180"/>
      <c r="AR85" s="179"/>
      <c r="AS85" s="180"/>
      <c r="AT85" s="180"/>
      <c r="AU85" s="179"/>
      <c r="AV85" s="180"/>
      <c r="AW85" s="180"/>
      <c r="AX85" s="179"/>
      <c r="AY85" s="180"/>
      <c r="AZ85" s="180"/>
      <c r="BA85" s="179"/>
      <c r="BB85" s="180"/>
      <c r="BC85" s="180"/>
      <c r="BD85" s="179"/>
      <c r="BG85" s="2"/>
      <c r="BH85" s="2"/>
      <c r="BI85" s="2"/>
      <c r="BJ85" s="2"/>
      <c r="BK85" s="2"/>
      <c r="BL85" s="2"/>
      <c r="BM85" s="2"/>
      <c r="BN85" s="2"/>
      <c r="BO85" s="2"/>
    </row>
    <row r="86" spans="1:67" ht="12" customHeight="1" x14ac:dyDescent="0.2">
      <c r="A86" s="446"/>
      <c r="B86" s="453"/>
      <c r="C86" s="446"/>
      <c r="D86" s="447"/>
      <c r="E86" s="439"/>
      <c r="F86" s="440"/>
      <c r="G86" s="440"/>
      <c r="H86" s="440"/>
      <c r="I86" s="440"/>
      <c r="J86" s="440"/>
      <c r="K86" s="440"/>
      <c r="L86" s="440"/>
      <c r="M86" s="440"/>
      <c r="N86" s="440"/>
      <c r="O86" s="440"/>
      <c r="P86" s="441"/>
      <c r="Q86" s="439"/>
      <c r="R86" s="440"/>
      <c r="S86" s="440"/>
      <c r="T86" s="440"/>
      <c r="U86" s="440"/>
      <c r="V86" s="440"/>
      <c r="W86" s="440"/>
      <c r="X86" s="440"/>
      <c r="Y86" s="440"/>
      <c r="Z86" s="440"/>
      <c r="AA86" s="440"/>
      <c r="AB86" s="441"/>
    </row>
    <row r="87" spans="1:67" ht="12" customHeight="1" x14ac:dyDescent="0.2">
      <c r="A87" s="446"/>
      <c r="B87" s="453"/>
      <c r="C87" s="446"/>
      <c r="D87" s="447"/>
      <c r="E87" s="417" t="s">
        <v>16</v>
      </c>
      <c r="F87" s="418"/>
      <c r="G87" s="432" t="s">
        <v>17</v>
      </c>
      <c r="H87" s="418"/>
      <c r="I87" s="417" t="s">
        <v>16</v>
      </c>
      <c r="J87" s="418"/>
      <c r="K87" s="432" t="s">
        <v>17</v>
      </c>
      <c r="L87" s="418"/>
      <c r="M87" s="417" t="s">
        <v>16</v>
      </c>
      <c r="N87" s="418"/>
      <c r="O87" s="432" t="s">
        <v>17</v>
      </c>
      <c r="P87" s="418"/>
      <c r="Q87" s="417" t="s">
        <v>16</v>
      </c>
      <c r="R87" s="418"/>
      <c r="S87" s="432" t="s">
        <v>17</v>
      </c>
      <c r="T87" s="418"/>
      <c r="U87" s="417" t="s">
        <v>16</v>
      </c>
      <c r="V87" s="418"/>
      <c r="W87" s="432" t="s">
        <v>17</v>
      </c>
      <c r="X87" s="418"/>
      <c r="Y87" s="417" t="s">
        <v>16</v>
      </c>
      <c r="Z87" s="418"/>
      <c r="AA87" s="432" t="s">
        <v>17</v>
      </c>
      <c r="AB87" s="433"/>
    </row>
    <row r="88" spans="1:67" ht="12" customHeight="1" thickBot="1" x14ac:dyDescent="0.25">
      <c r="A88" s="448"/>
      <c r="B88" s="454"/>
      <c r="C88" s="448"/>
      <c r="D88" s="449"/>
      <c r="E88" s="419"/>
      <c r="F88" s="420"/>
      <c r="G88" s="434"/>
      <c r="H88" s="420"/>
      <c r="I88" s="419"/>
      <c r="J88" s="420"/>
      <c r="K88" s="434"/>
      <c r="L88" s="420"/>
      <c r="M88" s="419"/>
      <c r="N88" s="420"/>
      <c r="O88" s="434"/>
      <c r="P88" s="420"/>
      <c r="Q88" s="419"/>
      <c r="R88" s="420"/>
      <c r="S88" s="434"/>
      <c r="T88" s="420"/>
      <c r="U88" s="419"/>
      <c r="V88" s="420"/>
      <c r="W88" s="434"/>
      <c r="X88" s="420"/>
      <c r="Y88" s="419"/>
      <c r="Z88" s="420"/>
      <c r="AA88" s="434"/>
      <c r="AB88" s="435"/>
    </row>
    <row r="89" spans="1:67" ht="12" customHeight="1" x14ac:dyDescent="0.2">
      <c r="A89" s="450" t="s">
        <v>10</v>
      </c>
      <c r="B89" s="451"/>
      <c r="C89" s="443"/>
      <c r="D89" s="442"/>
      <c r="E89" s="443"/>
      <c r="F89" s="385"/>
      <c r="G89" s="385"/>
      <c r="H89" s="385"/>
      <c r="I89" s="385"/>
      <c r="J89" s="385"/>
      <c r="K89" s="385"/>
      <c r="L89" s="385"/>
      <c r="M89" s="385"/>
      <c r="N89" s="385"/>
      <c r="O89" s="385"/>
      <c r="P89" s="442"/>
      <c r="Q89" s="443"/>
      <c r="R89" s="385"/>
      <c r="S89" s="385"/>
      <c r="T89" s="385"/>
      <c r="U89" s="385"/>
      <c r="V89" s="385"/>
      <c r="W89" s="385"/>
      <c r="X89" s="385"/>
      <c r="Y89" s="385"/>
      <c r="Z89" s="385"/>
      <c r="AA89" s="385"/>
      <c r="AB89" s="442"/>
    </row>
    <row r="90" spans="1:67" ht="12" customHeight="1" x14ac:dyDescent="0.2">
      <c r="A90" s="430"/>
      <c r="B90" s="431"/>
      <c r="C90" s="426"/>
      <c r="D90" s="427"/>
      <c r="E90" s="426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427"/>
      <c r="Q90" s="426"/>
      <c r="R90" s="331"/>
      <c r="S90" s="331"/>
      <c r="T90" s="331"/>
      <c r="U90" s="331"/>
      <c r="V90" s="331"/>
      <c r="W90" s="331"/>
      <c r="X90" s="331"/>
      <c r="Y90" s="331"/>
      <c r="Z90" s="331"/>
      <c r="AA90" s="331"/>
      <c r="AB90" s="427"/>
    </row>
    <row r="91" spans="1:67" ht="12" customHeight="1" x14ac:dyDescent="0.2">
      <c r="A91" s="421" t="s">
        <v>11</v>
      </c>
      <c r="B91" s="422"/>
      <c r="C91" s="426"/>
      <c r="D91" s="427"/>
      <c r="E91" s="426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427"/>
      <c r="Q91" s="426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427"/>
    </row>
    <row r="92" spans="1:67" ht="12" customHeight="1" x14ac:dyDescent="0.2">
      <c r="A92" s="430"/>
      <c r="B92" s="431"/>
      <c r="C92" s="426"/>
      <c r="D92" s="427"/>
      <c r="E92" s="426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427"/>
      <c r="Q92" s="426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427"/>
    </row>
    <row r="93" spans="1:67" ht="12" customHeight="1" x14ac:dyDescent="0.2">
      <c r="A93" s="421" t="s">
        <v>12</v>
      </c>
      <c r="B93" s="422"/>
      <c r="C93" s="426"/>
      <c r="D93" s="427"/>
      <c r="E93" s="426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427"/>
      <c r="Q93" s="426"/>
      <c r="R93" s="331"/>
      <c r="S93" s="331"/>
      <c r="T93" s="331"/>
      <c r="U93" s="331"/>
      <c r="V93" s="331"/>
      <c r="W93" s="331"/>
      <c r="X93" s="331"/>
      <c r="Y93" s="331"/>
      <c r="Z93" s="331"/>
      <c r="AA93" s="331"/>
      <c r="AB93" s="427"/>
    </row>
    <row r="94" spans="1:67" ht="12" customHeight="1" x14ac:dyDescent="0.2">
      <c r="A94" s="430"/>
      <c r="B94" s="431"/>
      <c r="C94" s="426"/>
      <c r="D94" s="427"/>
      <c r="E94" s="426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427"/>
      <c r="Q94" s="426"/>
      <c r="R94" s="331"/>
      <c r="S94" s="331"/>
      <c r="T94" s="331"/>
      <c r="U94" s="331"/>
      <c r="V94" s="331"/>
      <c r="W94" s="331"/>
      <c r="X94" s="331"/>
      <c r="Y94" s="331"/>
      <c r="Z94" s="331"/>
      <c r="AA94" s="331"/>
      <c r="AB94" s="427"/>
    </row>
    <row r="95" spans="1:67" ht="12" customHeight="1" x14ac:dyDescent="0.2">
      <c r="A95" s="421" t="s">
        <v>13</v>
      </c>
      <c r="B95" s="422"/>
      <c r="C95" s="426"/>
      <c r="D95" s="427"/>
      <c r="E95" s="426"/>
      <c r="F95" s="331"/>
      <c r="G95" s="331"/>
      <c r="H95" s="331"/>
      <c r="I95" s="331"/>
      <c r="J95" s="331"/>
      <c r="K95" s="331"/>
      <c r="L95" s="331"/>
      <c r="M95" s="331"/>
      <c r="N95" s="331"/>
      <c r="O95" s="331"/>
      <c r="P95" s="427"/>
      <c r="Q95" s="426"/>
      <c r="R95" s="331"/>
      <c r="S95" s="331"/>
      <c r="T95" s="331"/>
      <c r="U95" s="331"/>
      <c r="V95" s="331"/>
      <c r="W95" s="331"/>
      <c r="X95" s="331"/>
      <c r="Y95" s="331"/>
      <c r="Z95" s="331"/>
      <c r="AA95" s="331"/>
      <c r="AB95" s="427"/>
    </row>
    <row r="96" spans="1:67" ht="12" customHeight="1" x14ac:dyDescent="0.2">
      <c r="A96" s="430"/>
      <c r="B96" s="431"/>
      <c r="C96" s="426"/>
      <c r="D96" s="427"/>
      <c r="E96" s="426"/>
      <c r="F96" s="331"/>
      <c r="G96" s="331"/>
      <c r="H96" s="331"/>
      <c r="I96" s="331"/>
      <c r="J96" s="331"/>
      <c r="K96" s="331"/>
      <c r="L96" s="331"/>
      <c r="M96" s="331"/>
      <c r="N96" s="331"/>
      <c r="O96" s="331"/>
      <c r="P96" s="427"/>
      <c r="Q96" s="426"/>
      <c r="R96" s="331"/>
      <c r="S96" s="331"/>
      <c r="T96" s="331"/>
      <c r="U96" s="331"/>
      <c r="V96" s="331"/>
      <c r="W96" s="331"/>
      <c r="X96" s="331"/>
      <c r="Y96" s="331"/>
      <c r="Z96" s="331"/>
      <c r="AA96" s="331"/>
      <c r="AB96" s="427"/>
    </row>
    <row r="97" spans="1:67" ht="12" customHeight="1" x14ac:dyDescent="0.2">
      <c r="A97" s="421" t="s">
        <v>14</v>
      </c>
      <c r="B97" s="422"/>
      <c r="C97" s="426"/>
      <c r="D97" s="427"/>
      <c r="E97" s="426"/>
      <c r="F97" s="331"/>
      <c r="G97" s="331"/>
      <c r="H97" s="331"/>
      <c r="I97" s="331"/>
      <c r="J97" s="331"/>
      <c r="K97" s="331"/>
      <c r="L97" s="331"/>
      <c r="M97" s="331"/>
      <c r="N97" s="331"/>
      <c r="O97" s="331"/>
      <c r="P97" s="427"/>
      <c r="Q97" s="426"/>
      <c r="R97" s="331"/>
      <c r="S97" s="331"/>
      <c r="T97" s="331"/>
      <c r="U97" s="331"/>
      <c r="V97" s="331"/>
      <c r="W97" s="331"/>
      <c r="X97" s="331"/>
      <c r="Y97" s="331"/>
      <c r="Z97" s="331"/>
      <c r="AA97" s="331"/>
      <c r="AB97" s="427"/>
    </row>
    <row r="98" spans="1:67" ht="12" customHeight="1" x14ac:dyDescent="0.2">
      <c r="A98" s="430"/>
      <c r="B98" s="431"/>
      <c r="C98" s="426"/>
      <c r="D98" s="427"/>
      <c r="E98" s="426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427"/>
      <c r="Q98" s="426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427"/>
    </row>
    <row r="99" spans="1:67" ht="12" customHeight="1" x14ac:dyDescent="0.2">
      <c r="A99" s="421" t="s">
        <v>94</v>
      </c>
      <c r="B99" s="422"/>
      <c r="C99" s="426"/>
      <c r="D99" s="427"/>
      <c r="E99" s="426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427"/>
      <c r="Q99" s="426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427"/>
    </row>
    <row r="100" spans="1:67" ht="12" customHeight="1" x14ac:dyDescent="0.2">
      <c r="A100" s="430"/>
      <c r="B100" s="431"/>
      <c r="C100" s="426"/>
      <c r="D100" s="427"/>
      <c r="E100" s="426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427"/>
      <c r="Q100" s="426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427"/>
    </row>
    <row r="101" spans="1:67" ht="12" customHeight="1" x14ac:dyDescent="0.2">
      <c r="A101" s="421" t="s">
        <v>93</v>
      </c>
      <c r="B101" s="422"/>
      <c r="C101" s="426"/>
      <c r="D101" s="427"/>
      <c r="E101" s="426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427"/>
      <c r="Q101" s="426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427"/>
    </row>
    <row r="102" spans="1:67" ht="12" customHeight="1" thickBot="1" x14ac:dyDescent="0.25">
      <c r="A102" s="423"/>
      <c r="B102" s="424"/>
      <c r="C102" s="428"/>
      <c r="D102" s="429"/>
      <c r="E102" s="428"/>
      <c r="F102" s="425"/>
      <c r="G102" s="425"/>
      <c r="H102" s="425"/>
      <c r="I102" s="425"/>
      <c r="J102" s="425"/>
      <c r="K102" s="425"/>
      <c r="L102" s="425"/>
      <c r="M102" s="425"/>
      <c r="N102" s="425"/>
      <c r="O102" s="425"/>
      <c r="P102" s="429"/>
      <c r="Q102" s="428"/>
      <c r="R102" s="425"/>
      <c r="S102" s="425"/>
      <c r="T102" s="425"/>
      <c r="U102" s="425"/>
      <c r="V102" s="425"/>
      <c r="W102" s="425"/>
      <c r="X102" s="425"/>
      <c r="Y102" s="425"/>
      <c r="Z102" s="425"/>
      <c r="AA102" s="425"/>
      <c r="AB102" s="429"/>
    </row>
    <row r="103" spans="1:67" ht="12" customHeight="1" x14ac:dyDescent="0.2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67" s="5" customFormat="1" ht="12" customHeight="1" thickBot="1" x14ac:dyDescent="0.3">
      <c r="A104" s="203" t="s">
        <v>182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1"/>
      <c r="L104" s="31"/>
      <c r="M104" s="36"/>
      <c r="N104" s="36"/>
      <c r="O104" s="36"/>
      <c r="P104" s="36"/>
      <c r="Q104" s="36"/>
      <c r="R104" s="36"/>
      <c r="S104" s="36"/>
      <c r="T104" s="36"/>
      <c r="U104" s="32"/>
      <c r="V104" s="32"/>
      <c r="W104" s="32"/>
      <c r="X104" s="32"/>
      <c r="Y104" s="32"/>
      <c r="Z104" s="3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s="5" customFormat="1" ht="12" customHeight="1" x14ac:dyDescent="0.25">
      <c r="A105" s="184"/>
      <c r="B105" s="185"/>
      <c r="C105" s="185"/>
      <c r="D105" s="185"/>
      <c r="E105" s="185"/>
      <c r="F105" s="185"/>
      <c r="G105" s="185"/>
      <c r="H105" s="185"/>
      <c r="I105" s="185"/>
      <c r="J105" s="185"/>
      <c r="K105" s="186"/>
      <c r="L105" s="186"/>
      <c r="M105" s="187"/>
      <c r="N105" s="187"/>
      <c r="O105" s="188"/>
      <c r="P105" s="188"/>
      <c r="Q105" s="188"/>
      <c r="R105" s="188"/>
      <c r="S105" s="188"/>
      <c r="T105" s="188"/>
      <c r="U105" s="185"/>
      <c r="V105" s="185"/>
      <c r="W105" s="185"/>
      <c r="X105" s="185"/>
      <c r="Y105" s="189"/>
      <c r="Z105" s="3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s="5" customFormat="1" ht="12" customHeight="1" x14ac:dyDescent="0.25">
      <c r="A106" s="190"/>
      <c r="B106" s="32"/>
      <c r="C106" s="32"/>
      <c r="D106" s="32"/>
      <c r="E106" s="32"/>
      <c r="F106" s="32"/>
      <c r="G106" s="32"/>
      <c r="H106" s="32"/>
      <c r="I106" s="32"/>
      <c r="J106" s="32"/>
      <c r="K106" s="31"/>
      <c r="L106" s="31"/>
      <c r="M106" s="37"/>
      <c r="N106" s="37"/>
      <c r="O106" s="36"/>
      <c r="P106" s="36"/>
      <c r="Q106" s="38"/>
      <c r="R106" s="38"/>
      <c r="S106" s="36"/>
      <c r="T106" s="36"/>
      <c r="U106" s="32"/>
      <c r="V106" s="32"/>
      <c r="W106" s="32"/>
      <c r="X106" s="32"/>
      <c r="Y106" s="191"/>
      <c r="Z106" s="31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12" customHeight="1" x14ac:dyDescent="0.2">
      <c r="A107" s="19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193"/>
      <c r="Z107" s="33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ht="12" customHeight="1" x14ac:dyDescent="0.2">
      <c r="A108" s="194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193"/>
      <c r="Z108" s="35"/>
    </row>
    <row r="109" spans="1:67" ht="12" customHeight="1" x14ac:dyDescent="0.2">
      <c r="A109" s="195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96"/>
    </row>
    <row r="110" spans="1:67" ht="12" customHeight="1" x14ac:dyDescent="0.2">
      <c r="A110" s="19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3"/>
      <c r="S110" s="33"/>
      <c r="T110" s="33"/>
      <c r="U110" s="33"/>
      <c r="V110" s="33"/>
      <c r="W110" s="33"/>
      <c r="X110" s="33"/>
      <c r="Y110" s="193"/>
      <c r="Z110" s="35"/>
    </row>
    <row r="111" spans="1:67" ht="12" customHeight="1" x14ac:dyDescent="0.2">
      <c r="A111" s="190"/>
      <c r="B111" s="32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198"/>
      <c r="Z111" s="30"/>
      <c r="AB111" s="3"/>
      <c r="AC111" s="3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</row>
    <row r="112" spans="1:67" ht="12" customHeight="1" x14ac:dyDescent="0.2">
      <c r="A112" s="190"/>
      <c r="B112" s="32"/>
      <c r="C112" s="39"/>
      <c r="D112" s="39"/>
      <c r="E112" s="31"/>
      <c r="F112" s="31"/>
      <c r="G112" s="31"/>
      <c r="H112" s="31"/>
      <c r="I112" s="39"/>
      <c r="J112" s="39"/>
      <c r="K112" s="31"/>
      <c r="L112" s="31"/>
      <c r="M112" s="31"/>
      <c r="N112" s="31"/>
      <c r="O112" s="39"/>
      <c r="P112" s="39"/>
      <c r="Q112" s="31"/>
      <c r="R112" s="31"/>
      <c r="S112" s="31"/>
      <c r="T112" s="31"/>
      <c r="U112" s="39"/>
      <c r="V112" s="39"/>
      <c r="W112" s="31"/>
      <c r="X112" s="31"/>
      <c r="Y112" s="191"/>
      <c r="Z112" s="31"/>
      <c r="AB112" s="19"/>
      <c r="AC112" s="19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</row>
    <row r="113" spans="1:39" ht="12" customHeight="1" x14ac:dyDescent="0.2">
      <c r="A113" s="190"/>
      <c r="B113" s="32"/>
      <c r="C113" s="39"/>
      <c r="D113" s="39"/>
      <c r="E113" s="31"/>
      <c r="F113" s="31"/>
      <c r="G113" s="31"/>
      <c r="H113" s="31"/>
      <c r="I113" s="39"/>
      <c r="J113" s="39"/>
      <c r="K113" s="31"/>
      <c r="L113" s="31"/>
      <c r="M113" s="31"/>
      <c r="N113" s="31"/>
      <c r="O113" s="39"/>
      <c r="P113" s="39"/>
      <c r="Q113" s="31"/>
      <c r="R113" s="31"/>
      <c r="S113" s="31"/>
      <c r="T113" s="31"/>
      <c r="U113" s="39"/>
      <c r="V113" s="39"/>
      <c r="W113" s="31"/>
      <c r="X113" s="31"/>
      <c r="Y113" s="191"/>
      <c r="Z113" s="31"/>
      <c r="AB113" s="19"/>
      <c r="AC113" s="19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</row>
    <row r="114" spans="1:39" ht="12" customHeight="1" x14ac:dyDescent="0.2">
      <c r="A114" s="190"/>
      <c r="B114" s="32"/>
      <c r="C114" s="39"/>
      <c r="D114" s="39"/>
      <c r="E114" s="31"/>
      <c r="F114" s="31"/>
      <c r="G114" s="31"/>
      <c r="H114" s="31"/>
      <c r="I114" s="39"/>
      <c r="J114" s="39"/>
      <c r="K114" s="31"/>
      <c r="L114" s="31"/>
      <c r="M114" s="31"/>
      <c r="N114" s="31"/>
      <c r="O114" s="39"/>
      <c r="P114" s="39"/>
      <c r="Q114" s="31"/>
      <c r="R114" s="31"/>
      <c r="S114" s="31"/>
      <c r="T114" s="31"/>
      <c r="U114" s="39"/>
      <c r="V114" s="39"/>
      <c r="W114" s="31"/>
      <c r="X114" s="31"/>
      <c r="Y114" s="191"/>
      <c r="Z114" s="31"/>
      <c r="AB114" s="19"/>
      <c r="AC114" s="19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</row>
    <row r="115" spans="1:39" ht="12" customHeight="1" x14ac:dyDescent="0.2">
      <c r="A115" s="19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198"/>
      <c r="Z115" s="30"/>
      <c r="AB115" s="3"/>
      <c r="AC115" s="3"/>
      <c r="AD115" s="30"/>
    </row>
    <row r="116" spans="1:39" ht="12" customHeight="1" x14ac:dyDescent="0.2">
      <c r="A116" s="19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198"/>
      <c r="Z116" s="30"/>
      <c r="AB116" s="3"/>
      <c r="AC116" s="3"/>
      <c r="AD116" s="30"/>
    </row>
    <row r="117" spans="1:39" ht="12" customHeight="1" x14ac:dyDescent="0.2">
      <c r="A117" s="19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198"/>
      <c r="Z117" s="30"/>
      <c r="AB117" s="3"/>
      <c r="AC117" s="3"/>
      <c r="AD117" s="30"/>
    </row>
    <row r="118" spans="1:39" ht="12" customHeight="1" x14ac:dyDescent="0.2">
      <c r="A118" s="19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198"/>
      <c r="Z118" s="30"/>
      <c r="AB118" s="2"/>
      <c r="AC118" s="3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</row>
    <row r="119" spans="1:39" ht="12" customHeight="1" x14ac:dyDescent="0.2">
      <c r="A119" s="19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198"/>
      <c r="Z119" s="30"/>
      <c r="AB119" s="2"/>
      <c r="AC119" s="3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</row>
    <row r="120" spans="1:39" ht="12" customHeight="1" x14ac:dyDescent="0.2">
      <c r="A120" s="199"/>
      <c r="B120" s="30"/>
      <c r="C120" s="31"/>
      <c r="D120" s="31"/>
      <c r="E120" s="30"/>
      <c r="F120" s="30"/>
      <c r="G120" s="30"/>
      <c r="H120" s="30"/>
      <c r="I120" s="31"/>
      <c r="J120" s="31"/>
      <c r="K120" s="30"/>
      <c r="L120" s="30"/>
      <c r="M120" s="30"/>
      <c r="N120" s="30"/>
      <c r="O120" s="31"/>
      <c r="P120" s="31"/>
      <c r="Q120" s="30"/>
      <c r="R120" s="30"/>
      <c r="S120" s="30"/>
      <c r="T120" s="30"/>
      <c r="U120" s="31"/>
      <c r="V120" s="31"/>
      <c r="W120" s="30"/>
      <c r="X120" s="30"/>
      <c r="Y120" s="198"/>
      <c r="Z120" s="30"/>
      <c r="AB120" s="2"/>
      <c r="AC120" s="3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</row>
    <row r="121" spans="1:39" ht="12" customHeight="1" x14ac:dyDescent="0.2">
      <c r="A121" s="199"/>
      <c r="B121" s="30"/>
      <c r="C121" s="40"/>
      <c r="D121" s="40"/>
      <c r="E121" s="30"/>
      <c r="F121" s="30"/>
      <c r="G121" s="30"/>
      <c r="H121" s="30"/>
      <c r="I121" s="40"/>
      <c r="J121" s="40"/>
      <c r="K121" s="30"/>
      <c r="L121" s="30"/>
      <c r="M121" s="30"/>
      <c r="N121" s="30"/>
      <c r="O121" s="40"/>
      <c r="P121" s="40"/>
      <c r="Q121" s="30"/>
      <c r="R121" s="30"/>
      <c r="S121" s="30"/>
      <c r="T121" s="30"/>
      <c r="U121" s="40"/>
      <c r="V121" s="40"/>
      <c r="W121" s="30"/>
      <c r="X121" s="30"/>
      <c r="Y121" s="198"/>
      <c r="Z121" s="30"/>
      <c r="AB121" s="2"/>
      <c r="AC121" s="3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</row>
    <row r="122" spans="1:39" ht="12" customHeight="1" x14ac:dyDescent="0.2">
      <c r="A122" s="199"/>
      <c r="B122" s="30"/>
      <c r="C122" s="40"/>
      <c r="D122" s="40"/>
      <c r="E122" s="30"/>
      <c r="F122" s="30"/>
      <c r="G122" s="30"/>
      <c r="H122" s="30"/>
      <c r="I122" s="40"/>
      <c r="J122" s="40"/>
      <c r="K122" s="30"/>
      <c r="L122" s="30"/>
      <c r="M122" s="30"/>
      <c r="N122" s="30"/>
      <c r="O122" s="40"/>
      <c r="P122" s="40"/>
      <c r="Q122" s="30"/>
      <c r="R122" s="30"/>
      <c r="S122" s="30"/>
      <c r="T122" s="30"/>
      <c r="U122" s="40"/>
      <c r="V122" s="40"/>
      <c r="W122" s="30"/>
      <c r="X122" s="30"/>
      <c r="Y122" s="198"/>
      <c r="Z122" s="30"/>
      <c r="AB122" s="3"/>
      <c r="AC122" s="3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</row>
    <row r="123" spans="1:39" ht="12" customHeight="1" thickBot="1" x14ac:dyDescent="0.25">
      <c r="A123" s="200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201"/>
      <c r="P123" s="183"/>
      <c r="Q123" s="183"/>
      <c r="R123" s="183"/>
      <c r="S123" s="183"/>
      <c r="T123" s="183"/>
      <c r="U123" s="183"/>
      <c r="V123" s="183"/>
      <c r="W123" s="183"/>
      <c r="X123" s="183"/>
      <c r="Y123" s="202"/>
    </row>
    <row r="124" spans="1:39" ht="12" customHeight="1" x14ac:dyDescent="0.2">
      <c r="A124" s="281" t="s">
        <v>83</v>
      </c>
      <c r="B124" s="281"/>
      <c r="C124" s="281"/>
      <c r="D124" s="281"/>
      <c r="F124" s="23"/>
      <c r="G124" s="23"/>
      <c r="H124" s="23"/>
      <c r="I124" s="2"/>
      <c r="L124" s="2"/>
      <c r="M124" s="2"/>
      <c r="R124" s="4"/>
      <c r="S124" s="4"/>
      <c r="T124" s="4"/>
      <c r="U124" s="4"/>
      <c r="V124" s="4"/>
      <c r="W124" s="4"/>
      <c r="X124" s="4"/>
      <c r="Y124" s="4"/>
    </row>
    <row r="125" spans="1:39" ht="12" customHeight="1" x14ac:dyDescent="0.2">
      <c r="A125" s="456"/>
      <c r="B125" s="457"/>
      <c r="C125" s="458"/>
      <c r="D125" s="458"/>
      <c r="E125" s="458"/>
      <c r="F125" s="458"/>
      <c r="G125" s="458"/>
      <c r="H125" s="458"/>
      <c r="I125" s="20"/>
      <c r="J125" s="20"/>
      <c r="K125" s="20"/>
      <c r="L125" s="20"/>
      <c r="M125" s="20"/>
      <c r="N125" s="20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27"/>
    </row>
    <row r="126" spans="1:39" ht="12" customHeight="1" x14ac:dyDescent="0.2">
      <c r="A126" s="25"/>
      <c r="B126" s="24"/>
      <c r="C126" s="24"/>
      <c r="D126" s="24"/>
      <c r="E126" s="24"/>
      <c r="F126" s="24"/>
      <c r="G126" s="24"/>
      <c r="H126" s="24"/>
      <c r="I126" s="2"/>
      <c r="J126" s="2"/>
      <c r="K126" s="2"/>
      <c r="L126" s="2"/>
      <c r="M126" s="2"/>
      <c r="N126" s="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26"/>
    </row>
    <row r="127" spans="1:39" ht="12" customHeight="1" x14ac:dyDescent="0.2">
      <c r="A127" s="25"/>
      <c r="B127" s="24"/>
      <c r="C127" s="24"/>
      <c r="D127" s="24"/>
      <c r="E127" s="24"/>
      <c r="F127" s="24"/>
      <c r="G127" s="24"/>
      <c r="H127" s="24"/>
      <c r="I127" s="2"/>
      <c r="J127" s="2"/>
      <c r="K127" s="2"/>
      <c r="L127" s="2"/>
      <c r="M127" s="2"/>
      <c r="N127" s="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6"/>
    </row>
    <row r="128" spans="1:39" ht="12" customHeight="1" x14ac:dyDescent="0.2">
      <c r="A128" s="25"/>
      <c r="B128" s="24"/>
      <c r="C128" s="24"/>
      <c r="D128" s="24"/>
      <c r="E128" s="24"/>
      <c r="F128" s="24"/>
      <c r="G128" s="24"/>
      <c r="H128" s="24"/>
      <c r="I128" s="2"/>
      <c r="J128" s="2"/>
      <c r="K128" s="2"/>
      <c r="L128" s="2"/>
      <c r="M128" s="2"/>
      <c r="N128" s="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6"/>
    </row>
    <row r="129" spans="1:26" ht="12" customHeight="1" x14ac:dyDescent="0.2">
      <c r="A129" s="25"/>
      <c r="B129" s="24"/>
      <c r="C129" s="24"/>
      <c r="D129" s="24"/>
      <c r="E129" s="24"/>
      <c r="F129" s="24"/>
      <c r="G129" s="24"/>
      <c r="H129" s="24"/>
      <c r="I129" s="2"/>
      <c r="J129" s="2"/>
      <c r="K129" s="2"/>
      <c r="L129" s="2"/>
      <c r="M129" s="2"/>
      <c r="N129" s="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6"/>
    </row>
    <row r="130" spans="1:26" ht="12" customHeight="1" x14ac:dyDescent="0.2">
      <c r="A130" s="25"/>
      <c r="B130" s="24"/>
      <c r="C130" s="24"/>
      <c r="D130" s="24"/>
      <c r="E130" s="24"/>
      <c r="F130" s="24"/>
      <c r="G130" s="24"/>
      <c r="H130" s="24"/>
      <c r="I130" s="2"/>
      <c r="J130" s="2"/>
      <c r="K130" s="2"/>
      <c r="L130" s="2"/>
      <c r="M130" s="2"/>
      <c r="N130" s="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6"/>
    </row>
    <row r="131" spans="1:26" ht="12" customHeight="1" x14ac:dyDescent="0.2">
      <c r="A131" s="25"/>
      <c r="B131" s="24"/>
      <c r="C131" s="24"/>
      <c r="D131" s="24"/>
      <c r="E131" s="24"/>
      <c r="F131" s="24"/>
      <c r="G131" s="24"/>
      <c r="H131" s="24"/>
      <c r="I131" s="2"/>
      <c r="J131" s="2"/>
      <c r="K131" s="2"/>
      <c r="L131" s="2"/>
      <c r="M131" s="2"/>
      <c r="N131" s="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26"/>
    </row>
    <row r="132" spans="1:26" ht="12" customHeight="1" x14ac:dyDescent="0.2">
      <c r="A132" s="25"/>
      <c r="B132" s="24"/>
      <c r="C132" s="24"/>
      <c r="D132" s="24"/>
      <c r="E132" s="24"/>
      <c r="F132" s="24"/>
      <c r="G132" s="24"/>
      <c r="H132" s="24"/>
      <c r="I132" s="2"/>
      <c r="J132" s="2"/>
      <c r="K132" s="2"/>
      <c r="L132" s="2"/>
      <c r="M132" s="2"/>
      <c r="N132" s="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26"/>
    </row>
    <row r="133" spans="1:26" ht="12" customHeight="1" x14ac:dyDescent="0.2">
      <c r="A133" s="25"/>
      <c r="B133" s="24"/>
      <c r="C133" s="24"/>
      <c r="D133" s="24"/>
      <c r="E133" s="24"/>
      <c r="F133" s="24"/>
      <c r="G133" s="24"/>
      <c r="H133" s="24"/>
      <c r="I133" s="2"/>
      <c r="J133" s="2"/>
      <c r="K133" s="2"/>
      <c r="L133" s="2"/>
      <c r="M133" s="2"/>
      <c r="N133" s="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26"/>
    </row>
    <row r="134" spans="1:26" ht="12" customHeight="1" x14ac:dyDescent="0.2">
      <c r="A134" s="25"/>
      <c r="B134" s="24"/>
      <c r="C134" s="24"/>
      <c r="D134" s="24"/>
      <c r="E134" s="24"/>
      <c r="F134" s="24"/>
      <c r="G134" s="24"/>
      <c r="H134" s="24"/>
      <c r="I134" s="2"/>
      <c r="J134" s="2"/>
      <c r="K134" s="2"/>
      <c r="L134" s="2"/>
      <c r="M134" s="2"/>
      <c r="N134" s="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26"/>
    </row>
    <row r="135" spans="1:26" ht="12" customHeight="1" x14ac:dyDescent="0.2">
      <c r="A135" s="25"/>
      <c r="B135" s="24"/>
      <c r="C135" s="24"/>
      <c r="D135" s="24"/>
      <c r="E135" s="24"/>
      <c r="F135" s="24"/>
      <c r="G135" s="24"/>
      <c r="H135" s="24"/>
      <c r="I135" s="2"/>
      <c r="J135" s="2"/>
      <c r="K135" s="2"/>
      <c r="L135" s="2"/>
      <c r="M135" s="2"/>
      <c r="N135" s="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26"/>
    </row>
    <row r="136" spans="1:26" ht="12" customHeight="1" x14ac:dyDescent="0.2">
      <c r="A136" s="25"/>
      <c r="B136" s="24"/>
      <c r="C136" s="24"/>
      <c r="D136" s="24"/>
      <c r="E136" s="24"/>
      <c r="F136" s="24"/>
      <c r="G136" s="24"/>
      <c r="H136" s="24"/>
      <c r="I136" s="2"/>
      <c r="J136" s="2"/>
      <c r="K136" s="2"/>
      <c r="L136" s="2"/>
      <c r="M136" s="2"/>
      <c r="N136" s="2"/>
      <c r="O136" s="2"/>
      <c r="P136" s="2"/>
      <c r="Q136" s="2"/>
      <c r="R136" s="11"/>
      <c r="S136" s="11"/>
      <c r="T136" s="11"/>
      <c r="U136" s="11"/>
      <c r="V136" s="11"/>
      <c r="W136" s="11"/>
      <c r="X136" s="11"/>
      <c r="Y136" s="11"/>
      <c r="Z136" s="26"/>
    </row>
    <row r="137" spans="1:26" ht="12" customHeight="1" x14ac:dyDescent="0.2">
      <c r="A137" s="25"/>
      <c r="B137" s="24"/>
      <c r="C137" s="24"/>
      <c r="D137" s="24"/>
      <c r="E137" s="24"/>
      <c r="F137" s="24"/>
      <c r="G137" s="24"/>
      <c r="H137" s="24"/>
      <c r="I137" s="2"/>
      <c r="J137" s="2"/>
      <c r="K137" s="2"/>
      <c r="L137" s="2"/>
      <c r="M137" s="2"/>
      <c r="N137" s="2"/>
      <c r="O137" s="2"/>
      <c r="P137" s="2"/>
      <c r="Q137" s="2"/>
      <c r="R137" s="11"/>
      <c r="S137" s="11"/>
      <c r="T137" s="11"/>
      <c r="U137" s="11"/>
      <c r="V137" s="11"/>
      <c r="W137" s="11"/>
      <c r="X137" s="11"/>
      <c r="Y137" s="11"/>
      <c r="Z137" s="26"/>
    </row>
    <row r="138" spans="1:26" ht="12" customHeight="1" x14ac:dyDescent="0.2">
      <c r="A138" s="2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1"/>
      <c r="S138" s="11"/>
      <c r="T138" s="11"/>
      <c r="U138" s="11"/>
      <c r="V138" s="11"/>
      <c r="W138" s="11"/>
      <c r="X138" s="11"/>
      <c r="Y138" s="11"/>
      <c r="Z138" s="26"/>
    </row>
    <row r="139" spans="1:26" ht="12" customHeight="1" x14ac:dyDescent="0.2">
      <c r="A139" s="2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1"/>
      <c r="S139" s="11"/>
      <c r="T139" s="11"/>
      <c r="U139" s="11"/>
      <c r="V139" s="11"/>
      <c r="W139" s="11"/>
      <c r="X139" s="11"/>
      <c r="Y139" s="11"/>
      <c r="Z139" s="26"/>
    </row>
    <row r="140" spans="1:26" ht="12" customHeight="1" x14ac:dyDescent="0.2">
      <c r="A140" s="2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1"/>
      <c r="S140" s="11"/>
      <c r="T140" s="11"/>
      <c r="U140" s="11"/>
      <c r="V140" s="11"/>
      <c r="W140" s="11"/>
      <c r="X140" s="11"/>
      <c r="Y140" s="11"/>
      <c r="Z140" s="26"/>
    </row>
    <row r="141" spans="1:26" ht="12" customHeight="1" x14ac:dyDescent="0.2">
      <c r="A141" s="2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1"/>
      <c r="S141" s="11"/>
      <c r="T141" s="11"/>
      <c r="U141" s="11"/>
      <c r="V141" s="11"/>
      <c r="W141" s="11"/>
      <c r="X141" s="11"/>
      <c r="Y141" s="11"/>
      <c r="Z141" s="26"/>
    </row>
    <row r="142" spans="1:26" ht="12" customHeight="1" x14ac:dyDescent="0.2">
      <c r="A142" s="2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1"/>
      <c r="S142" s="11"/>
      <c r="T142" s="11"/>
      <c r="U142" s="11"/>
      <c r="V142" s="11"/>
      <c r="W142" s="11"/>
      <c r="X142" s="11"/>
      <c r="Y142" s="11"/>
      <c r="Z142" s="26"/>
    </row>
    <row r="143" spans="1:26" ht="12" customHeight="1" x14ac:dyDescent="0.2">
      <c r="A143" s="2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1"/>
      <c r="S143" s="11"/>
      <c r="T143" s="11"/>
      <c r="U143" s="11"/>
      <c r="V143" s="11"/>
      <c r="W143" s="11"/>
      <c r="X143" s="11"/>
      <c r="Y143" s="11"/>
      <c r="Z143" s="26"/>
    </row>
    <row r="144" spans="1:26" ht="12" customHeight="1" x14ac:dyDescent="0.2">
      <c r="A144" s="2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1"/>
      <c r="S144" s="11"/>
      <c r="T144" s="11"/>
      <c r="U144" s="11"/>
      <c r="V144" s="11"/>
      <c r="W144" s="11"/>
      <c r="X144" s="11"/>
      <c r="Y144" s="11"/>
      <c r="Z144" s="26"/>
    </row>
    <row r="145" spans="1:26" ht="12" customHeight="1" x14ac:dyDescent="0.2">
      <c r="A145" s="2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1"/>
      <c r="S145" s="11"/>
      <c r="T145" s="11"/>
      <c r="U145" s="11"/>
      <c r="V145" s="11"/>
      <c r="W145" s="11"/>
      <c r="X145" s="11"/>
      <c r="Y145" s="11"/>
      <c r="Z145" s="26"/>
    </row>
    <row r="146" spans="1:26" ht="12" customHeight="1" x14ac:dyDescent="0.2">
      <c r="A146" s="1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2"/>
      <c r="S146" s="22"/>
      <c r="T146" s="22"/>
      <c r="U146" s="22"/>
      <c r="V146" s="22"/>
      <c r="W146" s="22"/>
      <c r="X146" s="22"/>
      <c r="Y146" s="22"/>
      <c r="Z146" s="9"/>
    </row>
    <row r="147" spans="1:26" ht="12" customHeight="1" x14ac:dyDescent="0.2">
      <c r="R147" s="4"/>
      <c r="S147" s="4"/>
      <c r="T147" s="4"/>
      <c r="U147" s="4"/>
      <c r="V147" s="4"/>
      <c r="W147" s="4"/>
      <c r="X147" s="4"/>
      <c r="Y147" s="4"/>
    </row>
    <row r="148" spans="1:26" ht="12" customHeight="1" x14ac:dyDescent="0.2">
      <c r="R148" s="4"/>
      <c r="S148" s="4"/>
      <c r="T148" s="4"/>
      <c r="U148" s="4"/>
      <c r="V148" s="4"/>
      <c r="W148" s="4"/>
      <c r="X148" s="4"/>
      <c r="Y148" s="4"/>
    </row>
    <row r="149" spans="1:26" ht="12" customHeight="1" x14ac:dyDescent="0.2">
      <c r="A149" s="13"/>
      <c r="B149" s="13"/>
      <c r="C149" s="1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4"/>
      <c r="S149" s="4"/>
      <c r="T149" s="4"/>
      <c r="U149" s="4"/>
      <c r="V149" s="4"/>
      <c r="W149" s="4"/>
      <c r="X149" s="4"/>
      <c r="Y149" s="4"/>
    </row>
    <row r="150" spans="1:26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8" spans="1:26" ht="12" customHeight="1" x14ac:dyDescent="0.2">
      <c r="A158" s="281"/>
      <c r="B158" s="281"/>
      <c r="C158" s="281"/>
      <c r="D158" s="281"/>
      <c r="E158" s="8"/>
      <c r="F158" s="8"/>
      <c r="O158" s="6"/>
      <c r="P158" s="6"/>
      <c r="Q158" s="6"/>
      <c r="R158" s="6"/>
    </row>
    <row r="159" spans="1:26" ht="12" customHeight="1" x14ac:dyDescent="0.2">
      <c r="A159" s="2"/>
      <c r="B159" s="2"/>
      <c r="C159" s="2"/>
      <c r="D159" s="2"/>
    </row>
  </sheetData>
  <mergeCells count="420">
    <mergeCell ref="C56:D56"/>
    <mergeCell ref="A54:B54"/>
    <mergeCell ref="A55:B55"/>
    <mergeCell ref="A56:B56"/>
    <mergeCell ref="J55:K55"/>
    <mergeCell ref="L55:M55"/>
    <mergeCell ref="F54:G54"/>
    <mergeCell ref="H54:I54"/>
    <mergeCell ref="R22:T22"/>
    <mergeCell ref="N55:O55"/>
    <mergeCell ref="P55:Q55"/>
    <mergeCell ref="R55:S55"/>
    <mergeCell ref="C55:D55"/>
    <mergeCell ref="C47:D47"/>
    <mergeCell ref="C48:D48"/>
    <mergeCell ref="O40:P40"/>
    <mergeCell ref="I37:J38"/>
    <mergeCell ref="O39:P39"/>
    <mergeCell ref="M37:N38"/>
    <mergeCell ref="M39:N39"/>
    <mergeCell ref="F49:H49"/>
    <mergeCell ref="F46:H48"/>
    <mergeCell ref="C39:D39"/>
    <mergeCell ref="G33:H33"/>
    <mergeCell ref="P54:Q54"/>
    <mergeCell ref="A53:D53"/>
    <mergeCell ref="C54:D54"/>
    <mergeCell ref="A45:D45"/>
    <mergeCell ref="C33:D33"/>
    <mergeCell ref="C32:D32"/>
    <mergeCell ref="C31:D31"/>
    <mergeCell ref="E31:F31"/>
    <mergeCell ref="G32:H32"/>
    <mergeCell ref="J52:K54"/>
    <mergeCell ref="L52:O53"/>
    <mergeCell ref="P52:S53"/>
    <mergeCell ref="L46:M48"/>
    <mergeCell ref="C46:D46"/>
    <mergeCell ref="E33:F33"/>
    <mergeCell ref="C37:D38"/>
    <mergeCell ref="C36:F36"/>
    <mergeCell ref="A39:B39"/>
    <mergeCell ref="R54:S54"/>
    <mergeCell ref="P48:Q48"/>
    <mergeCell ref="P33:Q33"/>
    <mergeCell ref="I41:J41"/>
    <mergeCell ref="J75:K76"/>
    <mergeCell ref="A77:C78"/>
    <mergeCell ref="H63:I63"/>
    <mergeCell ref="A59:F59"/>
    <mergeCell ref="M59:N61"/>
    <mergeCell ref="X59:Y61"/>
    <mergeCell ref="A60:B61"/>
    <mergeCell ref="C60:F60"/>
    <mergeCell ref="O60:P61"/>
    <mergeCell ref="G60:L60"/>
    <mergeCell ref="G59:L59"/>
    <mergeCell ref="S61:U61"/>
    <mergeCell ref="C61:D61"/>
    <mergeCell ref="E61:F61"/>
    <mergeCell ref="Q61:R61"/>
    <mergeCell ref="O71:P72"/>
    <mergeCell ref="Q71:R72"/>
    <mergeCell ref="S71:T72"/>
    <mergeCell ref="U71:V72"/>
    <mergeCell ref="W71:X72"/>
    <mergeCell ref="A75:C76"/>
    <mergeCell ref="A71:B72"/>
    <mergeCell ref="C71:E72"/>
    <mergeCell ref="F71:G72"/>
    <mergeCell ref="E17:F17"/>
    <mergeCell ref="E19:F19"/>
    <mergeCell ref="F24:G24"/>
    <mergeCell ref="F25:G25"/>
    <mergeCell ref="G29:H30"/>
    <mergeCell ref="I29:J30"/>
    <mergeCell ref="X31:Y31"/>
    <mergeCell ref="W39:X39"/>
    <mergeCell ref="R29:S30"/>
    <mergeCell ref="I31:J31"/>
    <mergeCell ref="N32:O32"/>
    <mergeCell ref="I32:J32"/>
    <mergeCell ref="I33:J33"/>
    <mergeCell ref="N29:O30"/>
    <mergeCell ref="T29:U30"/>
    <mergeCell ref="U38:V38"/>
    <mergeCell ref="O37:P38"/>
    <mergeCell ref="M29:M30"/>
    <mergeCell ref="U39:V39"/>
    <mergeCell ref="P32:Q32"/>
    <mergeCell ref="U22:V22"/>
    <mergeCell ref="J19:N19"/>
    <mergeCell ref="M21:N21"/>
    <mergeCell ref="A27:Y27"/>
    <mergeCell ref="U21:V21"/>
    <mergeCell ref="R21:T21"/>
    <mergeCell ref="M22:N22"/>
    <mergeCell ref="P31:Q31"/>
    <mergeCell ref="P29:Q30"/>
    <mergeCell ref="G21:H21"/>
    <mergeCell ref="V32:W32"/>
    <mergeCell ref="V29:Y29"/>
    <mergeCell ref="V30:W30"/>
    <mergeCell ref="X30:Y30"/>
    <mergeCell ref="G31:H31"/>
    <mergeCell ref="V33:W33"/>
    <mergeCell ref="X33:Y33"/>
    <mergeCell ref="U37:Y37"/>
    <mergeCell ref="W40:X40"/>
    <mergeCell ref="S37:T38"/>
    <mergeCell ref="W38:X38"/>
    <mergeCell ref="F52:I53"/>
    <mergeCell ref="I49:K49"/>
    <mergeCell ref="V31:W31"/>
    <mergeCell ref="N46:O48"/>
    <mergeCell ref="P47:Q47"/>
    <mergeCell ref="S40:T40"/>
    <mergeCell ref="S41:T41"/>
    <mergeCell ref="M41:N41"/>
    <mergeCell ref="I46:K48"/>
    <mergeCell ref="T46:W46"/>
    <mergeCell ref="P46:S46"/>
    <mergeCell ref="I36:Y36"/>
    <mergeCell ref="R47:S47"/>
    <mergeCell ref="R48:S48"/>
    <mergeCell ref="R49:S49"/>
    <mergeCell ref="I39:J39"/>
    <mergeCell ref="U41:V41"/>
    <mergeCell ref="W41:X41"/>
    <mergeCell ref="C4:E4"/>
    <mergeCell ref="A4:B4"/>
    <mergeCell ref="G4:L4"/>
    <mergeCell ref="A17:D17"/>
    <mergeCell ref="A18:D18"/>
    <mergeCell ref="I7:L7"/>
    <mergeCell ref="R28:Y28"/>
    <mergeCell ref="G22:H22"/>
    <mergeCell ref="J18:N18"/>
    <mergeCell ref="A10:B10"/>
    <mergeCell ref="C9:E9"/>
    <mergeCell ref="V8:W8"/>
    <mergeCell ref="E20:H20"/>
    <mergeCell ref="C8:E8"/>
    <mergeCell ref="T8:U8"/>
    <mergeCell ref="U10:V10"/>
    <mergeCell ref="V6:W7"/>
    <mergeCell ref="X6:Y7"/>
    <mergeCell ref="R7:S7"/>
    <mergeCell ref="V5:Y5"/>
    <mergeCell ref="A15:F15"/>
    <mergeCell ref="A19:D19"/>
    <mergeCell ref="J17:N17"/>
    <mergeCell ref="E21:F21"/>
    <mergeCell ref="A1:Y1"/>
    <mergeCell ref="C6:E6"/>
    <mergeCell ref="A6:B6"/>
    <mergeCell ref="C125:D125"/>
    <mergeCell ref="E125:F125"/>
    <mergeCell ref="N4:Y4"/>
    <mergeCell ref="F55:G55"/>
    <mergeCell ref="K37:L38"/>
    <mergeCell ref="K39:L39"/>
    <mergeCell ref="A9:B9"/>
    <mergeCell ref="H55:I55"/>
    <mergeCell ref="R6:S6"/>
    <mergeCell ref="S39:T39"/>
    <mergeCell ref="Q39:R39"/>
    <mergeCell ref="U11:V11"/>
    <mergeCell ref="T6:U6"/>
    <mergeCell ref="T7:U7"/>
    <mergeCell ref="R8:S8"/>
    <mergeCell ref="A35:X35"/>
    <mergeCell ref="X32:Y32"/>
    <mergeCell ref="L29:L30"/>
    <mergeCell ref="X8:Y8"/>
    <mergeCell ref="S11:T11"/>
    <mergeCell ref="K40:L40"/>
    <mergeCell ref="I5:L5"/>
    <mergeCell ref="A16:D16"/>
    <mergeCell ref="F23:H23"/>
    <mergeCell ref="C29:D30"/>
    <mergeCell ref="E29:F30"/>
    <mergeCell ref="A28:B30"/>
    <mergeCell ref="K28:Q28"/>
    <mergeCell ref="E16:F16"/>
    <mergeCell ref="E18:F18"/>
    <mergeCell ref="I6:L6"/>
    <mergeCell ref="P8:Q8"/>
    <mergeCell ref="N5:U5"/>
    <mergeCell ref="N6:Q6"/>
    <mergeCell ref="N7:O7"/>
    <mergeCell ref="N8:O8"/>
    <mergeCell ref="P7:Q7"/>
    <mergeCell ref="Q10:R10"/>
    <mergeCell ref="Q11:R11"/>
    <mergeCell ref="G9:L9"/>
    <mergeCell ref="G10:I10"/>
    <mergeCell ref="J10:L10"/>
    <mergeCell ref="E22:F22"/>
    <mergeCell ref="J14:N15"/>
    <mergeCell ref="J16:N16"/>
    <mergeCell ref="A158:D158"/>
    <mergeCell ref="E40:F40"/>
    <mergeCell ref="G5:H5"/>
    <mergeCell ref="A31:B31"/>
    <mergeCell ref="A32:B32"/>
    <mergeCell ref="A50:B51"/>
    <mergeCell ref="A8:B8"/>
    <mergeCell ref="A33:B33"/>
    <mergeCell ref="E32:F32"/>
    <mergeCell ref="C41:D41"/>
    <mergeCell ref="A40:B40"/>
    <mergeCell ref="C40:D40"/>
    <mergeCell ref="G36:H38"/>
    <mergeCell ref="A36:B38"/>
    <mergeCell ref="E37:F38"/>
    <mergeCell ref="G41:H41"/>
    <mergeCell ref="G6:H6"/>
    <mergeCell ref="A41:B41"/>
    <mergeCell ref="G125:H125"/>
    <mergeCell ref="E89:F90"/>
    <mergeCell ref="E91:F92"/>
    <mergeCell ref="E93:F94"/>
    <mergeCell ref="E95:F96"/>
    <mergeCell ref="E39:F39"/>
    <mergeCell ref="A125:B125"/>
    <mergeCell ref="A124:D124"/>
    <mergeCell ref="X10:Y10"/>
    <mergeCell ref="N33:O33"/>
    <mergeCell ref="K29:K30"/>
    <mergeCell ref="I40:J40"/>
    <mergeCell ref="N31:O31"/>
    <mergeCell ref="C50:D51"/>
    <mergeCell ref="G40:H40"/>
    <mergeCell ref="G39:H39"/>
    <mergeCell ref="Q37:R38"/>
    <mergeCell ref="S10:T10"/>
    <mergeCell ref="R18:T18"/>
    <mergeCell ref="R19:T19"/>
    <mergeCell ref="R16:T16"/>
    <mergeCell ref="C28:J28"/>
    <mergeCell ref="R17:T17"/>
    <mergeCell ref="O21:Q21"/>
    <mergeCell ref="O22:Q22"/>
    <mergeCell ref="C49:D49"/>
    <mergeCell ref="C10:E10"/>
    <mergeCell ref="N10:P11"/>
    <mergeCell ref="E41:F41"/>
    <mergeCell ref="Y71:Z72"/>
    <mergeCell ref="U40:V40"/>
    <mergeCell ref="O41:P41"/>
    <mergeCell ref="F45:W45"/>
    <mergeCell ref="Q40:R40"/>
    <mergeCell ref="M40:N40"/>
    <mergeCell ref="Q41:R41"/>
    <mergeCell ref="K41:L41"/>
    <mergeCell ref="L49:M49"/>
    <mergeCell ref="N49:O49"/>
    <mergeCell ref="P49:Q49"/>
    <mergeCell ref="F81:G82"/>
    <mergeCell ref="H79:I80"/>
    <mergeCell ref="H71:I72"/>
    <mergeCell ref="A68:I68"/>
    <mergeCell ref="A69:B70"/>
    <mergeCell ref="C69:E70"/>
    <mergeCell ref="G99:H100"/>
    <mergeCell ref="C91:D92"/>
    <mergeCell ref="C93:D94"/>
    <mergeCell ref="C95:D96"/>
    <mergeCell ref="C97:D98"/>
    <mergeCell ref="C99:D100"/>
    <mergeCell ref="I93:J94"/>
    <mergeCell ref="A85:B88"/>
    <mergeCell ref="D77:E78"/>
    <mergeCell ref="F77:G78"/>
    <mergeCell ref="H77:I78"/>
    <mergeCell ref="J77:K78"/>
    <mergeCell ref="F69:G70"/>
    <mergeCell ref="H69:I70"/>
    <mergeCell ref="A84:AC84"/>
    <mergeCell ref="F75:G76"/>
    <mergeCell ref="H75:I76"/>
    <mergeCell ref="K93:L94"/>
    <mergeCell ref="O87:P88"/>
    <mergeCell ref="C89:D90"/>
    <mergeCell ref="G89:H90"/>
    <mergeCell ref="G91:H92"/>
    <mergeCell ref="A74:J74"/>
    <mergeCell ref="T63:U63"/>
    <mergeCell ref="D75:E76"/>
    <mergeCell ref="V61:W61"/>
    <mergeCell ref="M89:N90"/>
    <mergeCell ref="O89:P90"/>
    <mergeCell ref="M91:N92"/>
    <mergeCell ref="O91:P92"/>
    <mergeCell ref="I89:J90"/>
    <mergeCell ref="K89:L90"/>
    <mergeCell ref="I91:J92"/>
    <mergeCell ref="K91:L92"/>
    <mergeCell ref="Q87:R88"/>
    <mergeCell ref="S87:T88"/>
    <mergeCell ref="W87:X88"/>
    <mergeCell ref="A79:C80"/>
    <mergeCell ref="A81:C82"/>
    <mergeCell ref="D79:E80"/>
    <mergeCell ref="D81:E82"/>
    <mergeCell ref="F79:G80"/>
    <mergeCell ref="M95:N96"/>
    <mergeCell ref="O95:P96"/>
    <mergeCell ref="M97:N98"/>
    <mergeCell ref="O97:P98"/>
    <mergeCell ref="M99:N100"/>
    <mergeCell ref="O99:P100"/>
    <mergeCell ref="I97:J98"/>
    <mergeCell ref="K97:L98"/>
    <mergeCell ref="A95:B96"/>
    <mergeCell ref="G97:H98"/>
    <mergeCell ref="I99:J100"/>
    <mergeCell ref="E97:F98"/>
    <mergeCell ref="E99:F100"/>
    <mergeCell ref="Q89:R90"/>
    <mergeCell ref="S89:T90"/>
    <mergeCell ref="Q91:R92"/>
    <mergeCell ref="S91:T92"/>
    <mergeCell ref="U99:V100"/>
    <mergeCell ref="W99:X100"/>
    <mergeCell ref="Q99:R100"/>
    <mergeCell ref="S99:T100"/>
    <mergeCell ref="U89:V90"/>
    <mergeCell ref="W89:X90"/>
    <mergeCell ref="U91:V92"/>
    <mergeCell ref="W91:X92"/>
    <mergeCell ref="U93:V94"/>
    <mergeCell ref="W93:X94"/>
    <mergeCell ref="U95:V96"/>
    <mergeCell ref="S93:T94"/>
    <mergeCell ref="Q95:R96"/>
    <mergeCell ref="S95:T96"/>
    <mergeCell ref="AA101:AB102"/>
    <mergeCell ref="AA93:AB94"/>
    <mergeCell ref="Y95:Z96"/>
    <mergeCell ref="O93:P94"/>
    <mergeCell ref="Y91:Z92"/>
    <mergeCell ref="AA91:AB92"/>
    <mergeCell ref="Y99:Z100"/>
    <mergeCell ref="AA99:AB100"/>
    <mergeCell ref="Q97:R98"/>
    <mergeCell ref="S97:T98"/>
    <mergeCell ref="Y87:Z88"/>
    <mergeCell ref="AA87:AB88"/>
    <mergeCell ref="E85:P86"/>
    <mergeCell ref="Q85:AB86"/>
    <mergeCell ref="U87:V88"/>
    <mergeCell ref="Y89:Z90"/>
    <mergeCell ref="AA89:AB90"/>
    <mergeCell ref="I101:J102"/>
    <mergeCell ref="K101:L102"/>
    <mergeCell ref="M101:N102"/>
    <mergeCell ref="O101:P102"/>
    <mergeCell ref="Q101:R102"/>
    <mergeCell ref="S101:T102"/>
    <mergeCell ref="Y93:Z94"/>
    <mergeCell ref="U101:V102"/>
    <mergeCell ref="W101:X102"/>
    <mergeCell ref="Y101:Z102"/>
    <mergeCell ref="AA95:AB96"/>
    <mergeCell ref="Y97:Z98"/>
    <mergeCell ref="AA97:AB98"/>
    <mergeCell ref="W95:X96"/>
    <mergeCell ref="U97:V98"/>
    <mergeCell ref="W97:X98"/>
    <mergeCell ref="Q93:R94"/>
    <mergeCell ref="H81:I82"/>
    <mergeCell ref="J79:K80"/>
    <mergeCell ref="J81:K82"/>
    <mergeCell ref="M87:N88"/>
    <mergeCell ref="A101:B102"/>
    <mergeCell ref="G101:H102"/>
    <mergeCell ref="C101:D102"/>
    <mergeCell ref="E101:F102"/>
    <mergeCell ref="M93:N94"/>
    <mergeCell ref="G93:H94"/>
    <mergeCell ref="G95:H96"/>
    <mergeCell ref="A93:B94"/>
    <mergeCell ref="A97:B98"/>
    <mergeCell ref="A99:B100"/>
    <mergeCell ref="A91:B92"/>
    <mergeCell ref="I95:J96"/>
    <mergeCell ref="K95:L96"/>
    <mergeCell ref="K99:L100"/>
    <mergeCell ref="C85:D88"/>
    <mergeCell ref="E87:F88"/>
    <mergeCell ref="G87:H88"/>
    <mergeCell ref="I87:J88"/>
    <mergeCell ref="A89:B90"/>
    <mergeCell ref="K87:L88"/>
    <mergeCell ref="L69:N70"/>
    <mergeCell ref="O69:P70"/>
    <mergeCell ref="Q69:R70"/>
    <mergeCell ref="E73:F73"/>
    <mergeCell ref="S69:T70"/>
    <mergeCell ref="U69:V70"/>
    <mergeCell ref="W69:X70"/>
    <mergeCell ref="Y69:Z70"/>
    <mergeCell ref="T47:V47"/>
    <mergeCell ref="T48:V48"/>
    <mergeCell ref="T49:V49"/>
    <mergeCell ref="T62:U62"/>
    <mergeCell ref="Q60:W60"/>
    <mergeCell ref="O59:W59"/>
    <mergeCell ref="F51:S51"/>
    <mergeCell ref="L68:Z68"/>
    <mergeCell ref="L71:N72"/>
    <mergeCell ref="K63:L63"/>
    <mergeCell ref="G61:I61"/>
    <mergeCell ref="H62:I62"/>
    <mergeCell ref="J61:L61"/>
    <mergeCell ref="K62:L62"/>
    <mergeCell ref="L54:M54"/>
    <mergeCell ref="N54:O54"/>
  </mergeCells>
  <phoneticPr fontId="1" type="noConversion"/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7" workbookViewId="0">
      <selection activeCell="N40" sqref="A1:N40"/>
    </sheetView>
  </sheetViews>
  <sheetFormatPr defaultRowHeight="13.2" x14ac:dyDescent="0.25"/>
  <cols>
    <col min="1" max="1" width="6.44140625" customWidth="1"/>
    <col min="2" max="2" width="7.77734375" customWidth="1"/>
    <col min="3" max="13" width="6.44140625" customWidth="1"/>
  </cols>
  <sheetData>
    <row r="1" spans="1:14" ht="14.4" x14ac:dyDescent="0.3">
      <c r="A1" s="41"/>
      <c r="B1" s="76" t="s">
        <v>141</v>
      </c>
      <c r="C1" s="43"/>
      <c r="D1" s="43"/>
      <c r="E1" s="41"/>
      <c r="F1" s="41"/>
      <c r="G1" s="41"/>
      <c r="H1" s="42" t="s">
        <v>125</v>
      </c>
      <c r="I1" s="43"/>
      <c r="J1" s="44" t="s">
        <v>126</v>
      </c>
      <c r="K1" s="43"/>
      <c r="L1" s="41"/>
      <c r="M1" s="41"/>
      <c r="N1" s="41"/>
    </row>
    <row r="2" spans="1:14" x14ac:dyDescent="0.25">
      <c r="A2" s="41"/>
      <c r="B2" s="41" t="s">
        <v>95</v>
      </c>
      <c r="C2" s="45"/>
      <c r="D2" s="45"/>
      <c r="E2" s="41"/>
      <c r="F2" s="41"/>
      <c r="G2" s="41"/>
      <c r="H2" s="42" t="s">
        <v>127</v>
      </c>
      <c r="I2" s="43"/>
      <c r="J2" s="46" t="s">
        <v>105</v>
      </c>
      <c r="K2" s="43"/>
      <c r="L2" s="41" t="s">
        <v>128</v>
      </c>
      <c r="M2" s="41"/>
      <c r="N2" s="41"/>
    </row>
    <row r="3" spans="1:14" x14ac:dyDescent="0.25">
      <c r="A3" s="41"/>
      <c r="B3" s="41"/>
      <c r="C3" s="41"/>
      <c r="D3" s="41"/>
      <c r="E3" s="41"/>
      <c r="F3" s="41"/>
      <c r="G3" s="41"/>
      <c r="H3" s="42" t="s">
        <v>127</v>
      </c>
      <c r="I3" s="45"/>
      <c r="J3" s="46" t="s">
        <v>105</v>
      </c>
      <c r="K3" s="45"/>
      <c r="L3" s="41" t="s">
        <v>129</v>
      </c>
      <c r="M3" s="41"/>
      <c r="N3" s="41"/>
    </row>
    <row r="4" spans="1:14" ht="13.8" thickBo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A5" s="491" t="s">
        <v>130</v>
      </c>
      <c r="B5" s="492"/>
      <c r="C5" s="493"/>
      <c r="D5" s="477" t="s">
        <v>131</v>
      </c>
      <c r="E5" s="478"/>
      <c r="F5" s="477" t="s">
        <v>30</v>
      </c>
      <c r="G5" s="478"/>
      <c r="H5" s="477" t="s">
        <v>31</v>
      </c>
      <c r="I5" s="478"/>
      <c r="J5" s="477" t="s">
        <v>33</v>
      </c>
      <c r="K5" s="478"/>
      <c r="L5" s="477" t="s">
        <v>32</v>
      </c>
      <c r="M5" s="478"/>
      <c r="N5" s="41"/>
    </row>
    <row r="6" spans="1:14" x14ac:dyDescent="0.25">
      <c r="A6" s="494"/>
      <c r="B6" s="495"/>
      <c r="C6" s="496"/>
      <c r="D6" s="500"/>
      <c r="E6" s="501"/>
      <c r="F6" s="500"/>
      <c r="G6" s="501"/>
      <c r="H6" s="500"/>
      <c r="I6" s="501"/>
      <c r="J6" s="500"/>
      <c r="K6" s="501"/>
      <c r="L6" s="500"/>
      <c r="M6" s="501"/>
      <c r="N6" s="41"/>
    </row>
    <row r="7" spans="1:14" x14ac:dyDescent="0.25">
      <c r="A7" s="494"/>
      <c r="B7" s="495"/>
      <c r="C7" s="496"/>
      <c r="D7" s="500"/>
      <c r="E7" s="501"/>
      <c r="F7" s="500"/>
      <c r="G7" s="501"/>
      <c r="H7" s="500"/>
      <c r="I7" s="501"/>
      <c r="J7" s="500"/>
      <c r="K7" s="501"/>
      <c r="L7" s="500"/>
      <c r="M7" s="501"/>
      <c r="N7" s="41"/>
    </row>
    <row r="8" spans="1:14" x14ac:dyDescent="0.25">
      <c r="A8" s="497"/>
      <c r="B8" s="498"/>
      <c r="C8" s="499"/>
      <c r="D8" s="500"/>
      <c r="E8" s="501"/>
      <c r="F8" s="500"/>
      <c r="G8" s="501"/>
      <c r="H8" s="500"/>
      <c r="I8" s="501"/>
      <c r="J8" s="500"/>
      <c r="K8" s="501"/>
      <c r="L8" s="500"/>
      <c r="M8" s="501"/>
      <c r="N8" s="41"/>
    </row>
    <row r="9" spans="1:14" ht="13.8" thickBot="1" x14ac:dyDescent="0.3">
      <c r="A9" s="471" t="s">
        <v>132</v>
      </c>
      <c r="B9" s="472"/>
      <c r="C9" s="473"/>
      <c r="D9" s="502"/>
      <c r="E9" s="503"/>
      <c r="F9" s="502"/>
      <c r="G9" s="503"/>
      <c r="H9" s="502"/>
      <c r="I9" s="503"/>
      <c r="J9" s="502"/>
      <c r="K9" s="503"/>
      <c r="L9" s="502"/>
      <c r="M9" s="503"/>
      <c r="N9" s="41"/>
    </row>
    <row r="10" spans="1:14" ht="23.4" thickBot="1" x14ac:dyDescent="0.3">
      <c r="A10" s="474"/>
      <c r="B10" s="475"/>
      <c r="C10" s="476"/>
      <c r="D10" s="73" t="s">
        <v>133</v>
      </c>
      <c r="E10" s="74" t="s">
        <v>134</v>
      </c>
      <c r="F10" s="73" t="s">
        <v>133</v>
      </c>
      <c r="G10" s="74" t="s">
        <v>134</v>
      </c>
      <c r="H10" s="73" t="s">
        <v>133</v>
      </c>
      <c r="I10" s="74" t="s">
        <v>134</v>
      </c>
      <c r="J10" s="73" t="s">
        <v>133</v>
      </c>
      <c r="K10" s="74" t="s">
        <v>134</v>
      </c>
      <c r="L10" s="73" t="s">
        <v>133</v>
      </c>
      <c r="M10" s="74" t="s">
        <v>134</v>
      </c>
      <c r="N10" s="41"/>
    </row>
    <row r="11" spans="1:14" x14ac:dyDescent="0.25">
      <c r="A11" s="479" t="s">
        <v>135</v>
      </c>
      <c r="B11" s="481" t="s">
        <v>142</v>
      </c>
      <c r="C11" s="77">
        <v>0</v>
      </c>
      <c r="D11" s="47"/>
      <c r="E11" s="48"/>
      <c r="F11" s="49"/>
      <c r="G11" s="48"/>
      <c r="H11" s="49"/>
      <c r="I11" s="48"/>
      <c r="J11" s="49"/>
      <c r="K11" s="48"/>
      <c r="L11" s="49"/>
      <c r="M11" s="48"/>
      <c r="N11" s="41"/>
    </row>
    <row r="12" spans="1:14" x14ac:dyDescent="0.25">
      <c r="A12" s="480"/>
      <c r="B12" s="482"/>
      <c r="C12" s="78">
        <v>1</v>
      </c>
      <c r="D12" s="50"/>
      <c r="E12" s="51"/>
      <c r="F12" s="52"/>
      <c r="G12" s="51"/>
      <c r="H12" s="52"/>
      <c r="I12" s="51"/>
      <c r="J12" s="52"/>
      <c r="K12" s="51"/>
      <c r="L12" s="52"/>
      <c r="M12" s="51"/>
      <c r="N12" s="41"/>
    </row>
    <row r="13" spans="1:14" x14ac:dyDescent="0.25">
      <c r="A13" s="480"/>
      <c r="B13" s="483"/>
      <c r="C13" s="78">
        <v>2</v>
      </c>
      <c r="D13" s="53"/>
      <c r="E13" s="54"/>
      <c r="F13" s="55"/>
      <c r="G13" s="54"/>
      <c r="H13" s="55"/>
      <c r="I13" s="54"/>
      <c r="J13" s="55"/>
      <c r="K13" s="54"/>
      <c r="L13" s="55"/>
      <c r="M13" s="54"/>
      <c r="N13" s="41"/>
    </row>
    <row r="14" spans="1:14" ht="13.8" thickBot="1" x14ac:dyDescent="0.3">
      <c r="A14" s="480"/>
      <c r="B14" s="484"/>
      <c r="C14" s="79">
        <v>3</v>
      </c>
      <c r="D14" s="56"/>
      <c r="E14" s="57"/>
      <c r="F14" s="58"/>
      <c r="G14" s="57"/>
      <c r="H14" s="58"/>
      <c r="I14" s="57"/>
      <c r="J14" s="58"/>
      <c r="K14" s="57"/>
      <c r="L14" s="58"/>
      <c r="M14" s="57"/>
      <c r="N14" s="41"/>
    </row>
    <row r="15" spans="1:14" ht="13.8" thickBot="1" x14ac:dyDescent="0.3">
      <c r="A15" s="480"/>
      <c r="B15" s="80" t="s">
        <v>136</v>
      </c>
      <c r="C15" s="75" t="s">
        <v>137</v>
      </c>
      <c r="D15" s="60"/>
      <c r="E15" s="61"/>
      <c r="F15" s="62"/>
      <c r="G15" s="61"/>
      <c r="H15" s="62"/>
      <c r="I15" s="61"/>
      <c r="J15" s="62"/>
      <c r="K15" s="61"/>
      <c r="L15" s="62"/>
      <c r="M15" s="61"/>
      <c r="N15" s="63"/>
    </row>
    <row r="16" spans="1:14" ht="13.8" thickBot="1" x14ac:dyDescent="0.3">
      <c r="A16" s="480"/>
      <c r="B16" s="80" t="s">
        <v>138</v>
      </c>
      <c r="C16" s="59" t="s">
        <v>137</v>
      </c>
      <c r="D16" s="60"/>
      <c r="E16" s="61"/>
      <c r="F16" s="62"/>
      <c r="G16" s="61"/>
      <c r="H16" s="62"/>
      <c r="I16" s="61"/>
      <c r="J16" s="62"/>
      <c r="K16" s="61"/>
      <c r="L16" s="62"/>
      <c r="M16" s="61"/>
      <c r="N16" s="63"/>
    </row>
    <row r="17" spans="1:14" x14ac:dyDescent="0.25">
      <c r="A17" s="480"/>
      <c r="B17" s="485" t="s">
        <v>143</v>
      </c>
      <c r="C17" s="488" t="s">
        <v>139</v>
      </c>
      <c r="D17" s="47"/>
      <c r="E17" s="48"/>
      <c r="F17" s="49"/>
      <c r="G17" s="48"/>
      <c r="H17" s="49"/>
      <c r="I17" s="48"/>
      <c r="J17" s="49"/>
      <c r="K17" s="48"/>
      <c r="L17" s="49"/>
      <c r="M17" s="48"/>
      <c r="N17" s="41"/>
    </row>
    <row r="18" spans="1:14" x14ac:dyDescent="0.25">
      <c r="A18" s="480"/>
      <c r="B18" s="486"/>
      <c r="C18" s="489"/>
      <c r="D18" s="50"/>
      <c r="E18" s="51"/>
      <c r="F18" s="52"/>
      <c r="G18" s="51"/>
      <c r="H18" s="52"/>
      <c r="I18" s="51"/>
      <c r="J18" s="52"/>
      <c r="K18" s="51"/>
      <c r="L18" s="52"/>
      <c r="M18" s="51"/>
      <c r="N18" s="41"/>
    </row>
    <row r="19" spans="1:14" x14ac:dyDescent="0.25">
      <c r="A19" s="480"/>
      <c r="B19" s="486"/>
      <c r="C19" s="489"/>
      <c r="D19" s="50"/>
      <c r="E19" s="51"/>
      <c r="F19" s="52"/>
      <c r="G19" s="51"/>
      <c r="H19" s="52"/>
      <c r="I19" s="51"/>
      <c r="J19" s="52"/>
      <c r="K19" s="51"/>
      <c r="L19" s="52"/>
      <c r="M19" s="51"/>
      <c r="N19" s="41"/>
    </row>
    <row r="20" spans="1:14" x14ac:dyDescent="0.25">
      <c r="A20" s="480"/>
      <c r="B20" s="486"/>
      <c r="C20" s="489"/>
      <c r="D20" s="50"/>
      <c r="E20" s="51"/>
      <c r="F20" s="52"/>
      <c r="G20" s="51"/>
      <c r="H20" s="52"/>
      <c r="I20" s="51"/>
      <c r="J20" s="52"/>
      <c r="K20" s="51"/>
      <c r="L20" s="52"/>
      <c r="M20" s="51"/>
      <c r="N20" s="41"/>
    </row>
    <row r="21" spans="1:14" x14ac:dyDescent="0.25">
      <c r="A21" s="480"/>
      <c r="B21" s="486"/>
      <c r="C21" s="489"/>
      <c r="D21" s="50"/>
      <c r="E21" s="51"/>
      <c r="F21" s="52"/>
      <c r="G21" s="51"/>
      <c r="H21" s="52"/>
      <c r="I21" s="51"/>
      <c r="J21" s="52"/>
      <c r="K21" s="51"/>
      <c r="L21" s="52"/>
      <c r="M21" s="51"/>
      <c r="N21" s="41"/>
    </row>
    <row r="22" spans="1:14" x14ac:dyDescent="0.25">
      <c r="A22" s="480"/>
      <c r="B22" s="486"/>
      <c r="C22" s="489"/>
      <c r="D22" s="50"/>
      <c r="E22" s="51"/>
      <c r="F22" s="52"/>
      <c r="G22" s="51"/>
      <c r="H22" s="52"/>
      <c r="I22" s="51"/>
      <c r="J22" s="52"/>
      <c r="K22" s="51"/>
      <c r="L22" s="52"/>
      <c r="M22" s="51"/>
      <c r="N22" s="41"/>
    </row>
    <row r="23" spans="1:14" x14ac:dyDescent="0.25">
      <c r="A23" s="480"/>
      <c r="B23" s="486"/>
      <c r="C23" s="489"/>
      <c r="D23" s="50"/>
      <c r="E23" s="51"/>
      <c r="F23" s="52"/>
      <c r="G23" s="51"/>
      <c r="H23" s="52"/>
      <c r="I23" s="51"/>
      <c r="J23" s="52"/>
      <c r="K23" s="51"/>
      <c r="L23" s="52"/>
      <c r="M23" s="51"/>
      <c r="N23" s="41"/>
    </row>
    <row r="24" spans="1:14" x14ac:dyDescent="0.25">
      <c r="A24" s="480"/>
      <c r="B24" s="486"/>
      <c r="C24" s="489"/>
      <c r="D24" s="50"/>
      <c r="E24" s="51"/>
      <c r="F24" s="52"/>
      <c r="G24" s="51"/>
      <c r="H24" s="52"/>
      <c r="I24" s="51"/>
      <c r="J24" s="52"/>
      <c r="K24" s="51"/>
      <c r="L24" s="52"/>
      <c r="M24" s="51"/>
      <c r="N24" s="41"/>
    </row>
    <row r="25" spans="1:14" x14ac:dyDescent="0.25">
      <c r="A25" s="480"/>
      <c r="B25" s="486"/>
      <c r="C25" s="489"/>
      <c r="D25" s="50"/>
      <c r="E25" s="51"/>
      <c r="F25" s="52"/>
      <c r="G25" s="51"/>
      <c r="H25" s="52"/>
      <c r="I25" s="51"/>
      <c r="J25" s="52"/>
      <c r="K25" s="51"/>
      <c r="L25" s="52"/>
      <c r="M25" s="51"/>
      <c r="N25" s="41"/>
    </row>
    <row r="26" spans="1:14" x14ac:dyDescent="0.25">
      <c r="A26" s="480"/>
      <c r="B26" s="486"/>
      <c r="C26" s="489"/>
      <c r="D26" s="50"/>
      <c r="E26" s="51"/>
      <c r="F26" s="52"/>
      <c r="G26" s="51"/>
      <c r="H26" s="52"/>
      <c r="I26" s="51"/>
      <c r="J26" s="52"/>
      <c r="K26" s="51"/>
      <c r="L26" s="52"/>
      <c r="M26" s="51"/>
      <c r="N26" s="41"/>
    </row>
    <row r="27" spans="1:14" x14ac:dyDescent="0.25">
      <c r="A27" s="480"/>
      <c r="B27" s="486"/>
      <c r="C27" s="489"/>
      <c r="D27" s="50"/>
      <c r="E27" s="51"/>
      <c r="F27" s="52"/>
      <c r="G27" s="51"/>
      <c r="H27" s="52"/>
      <c r="I27" s="51"/>
      <c r="J27" s="52"/>
      <c r="K27" s="51"/>
      <c r="L27" s="52"/>
      <c r="M27" s="51"/>
      <c r="N27" s="41"/>
    </row>
    <row r="28" spans="1:14" x14ac:dyDescent="0.25">
      <c r="A28" s="480"/>
      <c r="B28" s="486"/>
      <c r="C28" s="489"/>
      <c r="D28" s="50"/>
      <c r="E28" s="51"/>
      <c r="F28" s="52"/>
      <c r="G28" s="51"/>
      <c r="H28" s="52"/>
      <c r="I28" s="51"/>
      <c r="J28" s="52"/>
      <c r="K28" s="51"/>
      <c r="L28" s="52"/>
      <c r="M28" s="51"/>
      <c r="N28" s="41"/>
    </row>
    <row r="29" spans="1:14" x14ac:dyDescent="0.25">
      <c r="A29" s="480"/>
      <c r="B29" s="486"/>
      <c r="C29" s="489"/>
      <c r="D29" s="50"/>
      <c r="E29" s="51"/>
      <c r="F29" s="52"/>
      <c r="G29" s="51"/>
      <c r="H29" s="52"/>
      <c r="I29" s="51"/>
      <c r="J29" s="52"/>
      <c r="K29" s="51"/>
      <c r="L29" s="52"/>
      <c r="M29" s="51"/>
      <c r="N29" s="41"/>
    </row>
    <row r="30" spans="1:14" x14ac:dyDescent="0.25">
      <c r="A30" s="480"/>
      <c r="B30" s="486"/>
      <c r="C30" s="489"/>
      <c r="D30" s="50"/>
      <c r="E30" s="51"/>
      <c r="F30" s="52"/>
      <c r="G30" s="51"/>
      <c r="H30" s="52"/>
      <c r="I30" s="51"/>
      <c r="J30" s="52"/>
      <c r="K30" s="51"/>
      <c r="L30" s="52"/>
      <c r="M30" s="51"/>
      <c r="N30" s="41"/>
    </row>
    <row r="31" spans="1:14" x14ac:dyDescent="0.25">
      <c r="A31" s="480"/>
      <c r="B31" s="486"/>
      <c r="C31" s="489"/>
      <c r="D31" s="50"/>
      <c r="E31" s="51"/>
      <c r="F31" s="52"/>
      <c r="G31" s="51"/>
      <c r="H31" s="52"/>
      <c r="I31" s="51"/>
      <c r="J31" s="52"/>
      <c r="K31" s="51"/>
      <c r="L31" s="52"/>
      <c r="M31" s="51"/>
      <c r="N31" s="41"/>
    </row>
    <row r="32" spans="1:14" ht="13.8" thickBot="1" x14ac:dyDescent="0.3">
      <c r="A32" s="474"/>
      <c r="B32" s="487"/>
      <c r="C32" s="490"/>
      <c r="D32" s="56"/>
      <c r="E32" s="57"/>
      <c r="F32" s="58"/>
      <c r="G32" s="57"/>
      <c r="H32" s="58"/>
      <c r="I32" s="57"/>
      <c r="J32" s="58"/>
      <c r="K32" s="57"/>
      <c r="L32" s="58"/>
      <c r="M32" s="57"/>
      <c r="N32" s="41"/>
    </row>
    <row r="33" spans="1:14" ht="13.8" thickBo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1:14" x14ac:dyDescent="0.25">
      <c r="A34" s="64" t="s">
        <v>140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6"/>
      <c r="N34" s="41"/>
    </row>
    <row r="35" spans="1:14" x14ac:dyDescent="0.25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41"/>
    </row>
    <row r="36" spans="1:14" x14ac:dyDescent="0.25">
      <c r="A36" s="67"/>
      <c r="B36" s="68"/>
      <c r="C36" s="68"/>
      <c r="D36" s="41"/>
      <c r="E36" s="68"/>
      <c r="F36" s="68"/>
      <c r="G36" s="68"/>
      <c r="H36" s="68"/>
      <c r="I36" s="68"/>
      <c r="J36" s="68"/>
      <c r="K36" s="68"/>
      <c r="L36" s="68"/>
      <c r="M36" s="69"/>
      <c r="N36" s="41"/>
    </row>
    <row r="37" spans="1:14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N37" s="41"/>
    </row>
    <row r="38" spans="1:14" x14ac:dyDescent="0.2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9"/>
      <c r="N38" s="41"/>
    </row>
    <row r="39" spans="1:14" ht="13.8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2"/>
      <c r="N39" s="41"/>
    </row>
    <row r="40" spans="1:14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4" x14ac:dyDescent="0.25">
      <c r="N44" s="41"/>
    </row>
  </sheetData>
  <mergeCells count="17">
    <mergeCell ref="J5:K5"/>
    <mergeCell ref="L5:M5"/>
    <mergeCell ref="D6:E9"/>
    <mergeCell ref="F6:G9"/>
    <mergeCell ref="H6:I9"/>
    <mergeCell ref="J6:K9"/>
    <mergeCell ref="L6:M9"/>
    <mergeCell ref="D5:E5"/>
    <mergeCell ref="F5:G5"/>
    <mergeCell ref="A9:C9"/>
    <mergeCell ref="A10:C10"/>
    <mergeCell ref="H5:I5"/>
    <mergeCell ref="A11:A32"/>
    <mergeCell ref="B11:B14"/>
    <mergeCell ref="B17:B32"/>
    <mergeCell ref="C17:C32"/>
    <mergeCell ref="A5:C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topLeftCell="A87" workbookViewId="0">
      <selection activeCell="A40" sqref="A40:W115"/>
    </sheetView>
  </sheetViews>
  <sheetFormatPr defaultRowHeight="13.2" x14ac:dyDescent="0.25"/>
  <cols>
    <col min="1" max="21" width="5.6640625" customWidth="1"/>
    <col min="22" max="23" width="4.77734375" customWidth="1"/>
  </cols>
  <sheetData>
    <row r="1" spans="1:23" ht="15.6" x14ac:dyDescent="0.3">
      <c r="A1" s="83"/>
      <c r="B1" s="505" t="s">
        <v>156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</row>
    <row r="2" spans="1:23" ht="15.6" x14ac:dyDescent="0.3">
      <c r="A2" s="83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13.2" customHeight="1" x14ac:dyDescent="0.3">
      <c r="A3" s="92" t="s">
        <v>160</v>
      </c>
      <c r="B3" s="91"/>
      <c r="C3" s="91"/>
      <c r="D3" s="91"/>
      <c r="E3" s="91"/>
      <c r="F3" s="85"/>
      <c r="G3" s="85"/>
      <c r="H3" s="115"/>
      <c r="I3" s="115"/>
      <c r="J3" s="114" t="s">
        <v>184</v>
      </c>
      <c r="N3" s="84"/>
      <c r="O3" s="84"/>
      <c r="P3" s="83"/>
      <c r="Q3" s="83"/>
      <c r="R3" s="83"/>
      <c r="S3" s="83"/>
      <c r="T3" s="83"/>
      <c r="U3" s="83"/>
      <c r="V3" s="83"/>
      <c r="W3" s="83"/>
    </row>
    <row r="4" spans="1:23" x14ac:dyDescent="0.25">
      <c r="A4" s="86" t="s">
        <v>157</v>
      </c>
      <c r="B4" s="506"/>
      <c r="C4" s="506"/>
      <c r="D4" s="506"/>
      <c r="E4" s="506"/>
      <c r="F4" s="83"/>
      <c r="G4" s="83"/>
      <c r="H4" s="115"/>
      <c r="I4" s="115"/>
      <c r="J4" s="116" t="s">
        <v>28</v>
      </c>
      <c r="K4" s="116" t="s">
        <v>16</v>
      </c>
      <c r="L4" s="116" t="s">
        <v>62</v>
      </c>
      <c r="M4" s="116" t="s">
        <v>29</v>
      </c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 x14ac:dyDescent="0.25">
      <c r="A5" s="86" t="s">
        <v>95</v>
      </c>
      <c r="B5" s="86"/>
      <c r="C5" s="83"/>
      <c r="D5" s="83"/>
      <c r="E5" s="83"/>
      <c r="F5" s="83"/>
      <c r="G5" s="83"/>
      <c r="H5" s="115"/>
      <c r="I5" s="115"/>
      <c r="J5" s="110"/>
      <c r="K5" s="111"/>
      <c r="L5" s="110"/>
      <c r="M5" s="110"/>
      <c r="N5" s="41"/>
      <c r="O5" s="41"/>
      <c r="P5" s="41"/>
      <c r="Q5" s="41"/>
      <c r="R5" s="83"/>
      <c r="S5" s="87"/>
      <c r="T5" s="86"/>
      <c r="U5" s="86"/>
      <c r="V5" s="84"/>
      <c r="W5" s="83"/>
    </row>
    <row r="6" spans="1:23" x14ac:dyDescent="0.25">
      <c r="A6" s="88" t="s">
        <v>158</v>
      </c>
      <c r="B6" s="89"/>
      <c r="C6" s="90"/>
      <c r="D6" s="88" t="s">
        <v>159</v>
      </c>
      <c r="E6" s="91"/>
      <c r="F6" s="91"/>
      <c r="H6" s="115"/>
      <c r="I6" s="115"/>
      <c r="J6" s="110"/>
      <c r="K6" s="111"/>
      <c r="L6" s="110"/>
      <c r="M6" s="110"/>
      <c r="N6" s="41"/>
      <c r="O6" s="41"/>
      <c r="P6" s="41"/>
      <c r="Q6" s="41"/>
      <c r="R6" s="83"/>
      <c r="S6" s="41"/>
      <c r="T6" s="41"/>
      <c r="U6" s="41"/>
      <c r="V6" s="41"/>
      <c r="W6" s="41"/>
    </row>
    <row r="7" spans="1:23" x14ac:dyDescent="0.25">
      <c r="A7" s="84"/>
      <c r="B7" s="84"/>
      <c r="C7" s="83"/>
      <c r="D7" s="83"/>
      <c r="E7" s="83"/>
      <c r="F7" s="83"/>
      <c r="G7" s="83"/>
      <c r="H7" s="83"/>
      <c r="I7" s="83"/>
      <c r="J7" s="109"/>
      <c r="K7" s="112"/>
      <c r="L7" s="109"/>
      <c r="M7" s="109"/>
      <c r="N7" s="83"/>
      <c r="O7" s="83"/>
      <c r="P7" s="83"/>
      <c r="Q7" s="83"/>
      <c r="R7" s="84"/>
      <c r="S7" s="84"/>
      <c r="T7" s="84"/>
      <c r="U7" s="84"/>
      <c r="V7" s="83"/>
      <c r="W7" s="83"/>
    </row>
    <row r="8" spans="1:23" ht="14.4" x14ac:dyDescent="0.3">
      <c r="A8" s="113" t="s">
        <v>183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4"/>
      <c r="S8" s="84"/>
      <c r="T8" s="84"/>
      <c r="U8" s="84"/>
      <c r="V8" s="83"/>
      <c r="W8" s="83"/>
    </row>
    <row r="9" spans="1:23" x14ac:dyDescent="0.25">
      <c r="A9" s="507" t="s">
        <v>161</v>
      </c>
      <c r="B9" s="507" t="s">
        <v>162</v>
      </c>
      <c r="C9" s="507" t="s">
        <v>163</v>
      </c>
      <c r="D9" s="507" t="s">
        <v>164</v>
      </c>
      <c r="E9" s="508" t="s">
        <v>165</v>
      </c>
      <c r="F9" s="508" t="s">
        <v>166</v>
      </c>
      <c r="G9" s="510" t="s">
        <v>167</v>
      </c>
      <c r="H9" s="508" t="s">
        <v>168</v>
      </c>
      <c r="I9" s="508" t="s">
        <v>169</v>
      </c>
      <c r="J9" s="508" t="s">
        <v>170</v>
      </c>
      <c r="K9" s="508" t="s">
        <v>171</v>
      </c>
      <c r="L9" s="508" t="s">
        <v>172</v>
      </c>
      <c r="M9" s="504" t="s">
        <v>173</v>
      </c>
      <c r="N9" s="504" t="s">
        <v>174</v>
      </c>
      <c r="O9" s="504" t="s">
        <v>175</v>
      </c>
      <c r="P9" s="507" t="s">
        <v>176</v>
      </c>
      <c r="Q9" s="510" t="s">
        <v>177</v>
      </c>
      <c r="R9" s="510" t="s">
        <v>178</v>
      </c>
      <c r="S9" s="508" t="s">
        <v>179</v>
      </c>
      <c r="T9" s="508" t="s">
        <v>180</v>
      </c>
      <c r="U9" s="508" t="s">
        <v>181</v>
      </c>
      <c r="V9" s="514" t="s">
        <v>182</v>
      </c>
      <c r="W9" s="515"/>
    </row>
    <row r="10" spans="1:23" ht="18.600000000000001" customHeight="1" x14ac:dyDescent="0.25">
      <c r="A10" s="507"/>
      <c r="B10" s="507"/>
      <c r="C10" s="507"/>
      <c r="D10" s="507"/>
      <c r="E10" s="509"/>
      <c r="F10" s="509"/>
      <c r="G10" s="511"/>
      <c r="H10" s="509"/>
      <c r="I10" s="509"/>
      <c r="J10" s="509"/>
      <c r="K10" s="509"/>
      <c r="L10" s="509"/>
      <c r="M10" s="504"/>
      <c r="N10" s="504"/>
      <c r="O10" s="504"/>
      <c r="P10" s="507"/>
      <c r="Q10" s="511"/>
      <c r="R10" s="511"/>
      <c r="S10" s="509"/>
      <c r="T10" s="509"/>
      <c r="U10" s="509"/>
      <c r="V10" s="516"/>
      <c r="W10" s="517"/>
    </row>
    <row r="11" spans="1:23" x14ac:dyDescent="0.25">
      <c r="A11" s="93"/>
      <c r="B11" s="94"/>
      <c r="C11" s="95"/>
      <c r="D11" s="95"/>
      <c r="E11" s="95"/>
      <c r="F11" s="95"/>
      <c r="G11" s="95"/>
      <c r="H11" s="95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6"/>
      <c r="V11" s="512"/>
      <c r="W11" s="513"/>
    </row>
    <row r="12" spans="1:23" x14ac:dyDescent="0.25">
      <c r="A12" s="93"/>
      <c r="B12" s="94"/>
      <c r="C12" s="95"/>
      <c r="D12" s="95"/>
      <c r="E12" s="95"/>
      <c r="F12" s="95"/>
      <c r="G12" s="95"/>
      <c r="H12" s="95"/>
      <c r="I12" s="93"/>
      <c r="J12" s="93"/>
      <c r="K12" s="97"/>
      <c r="L12" s="97"/>
      <c r="M12" s="97"/>
      <c r="N12" s="97"/>
      <c r="O12" s="97"/>
      <c r="P12" s="97"/>
      <c r="Q12" s="97"/>
      <c r="R12" s="97"/>
      <c r="S12" s="97"/>
      <c r="T12" s="93"/>
      <c r="U12" s="96"/>
      <c r="V12" s="512"/>
      <c r="W12" s="513"/>
    </row>
    <row r="13" spans="1:23" x14ac:dyDescent="0.25">
      <c r="A13" s="93"/>
      <c r="B13" s="94"/>
      <c r="C13" s="95"/>
      <c r="D13" s="95"/>
      <c r="E13" s="95"/>
      <c r="F13" s="95"/>
      <c r="G13" s="95"/>
      <c r="H13" s="95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6"/>
      <c r="V13" s="512"/>
      <c r="W13" s="513"/>
    </row>
    <row r="14" spans="1:23" x14ac:dyDescent="0.25">
      <c r="A14" s="93"/>
      <c r="B14" s="94"/>
      <c r="C14" s="95"/>
      <c r="D14" s="95"/>
      <c r="E14" s="95"/>
      <c r="F14" s="95"/>
      <c r="G14" s="95"/>
      <c r="H14" s="95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6"/>
      <c r="V14" s="512"/>
      <c r="W14" s="513"/>
    </row>
    <row r="15" spans="1:23" x14ac:dyDescent="0.25">
      <c r="A15" s="93"/>
      <c r="B15" s="94"/>
      <c r="C15" s="95"/>
      <c r="D15" s="95"/>
      <c r="E15" s="95"/>
      <c r="F15" s="95"/>
      <c r="G15" s="95"/>
      <c r="H15" s="95"/>
      <c r="I15" s="93"/>
      <c r="J15" s="98"/>
      <c r="K15" s="98"/>
      <c r="L15" s="93"/>
      <c r="M15" s="93"/>
      <c r="N15" s="93"/>
      <c r="O15" s="93"/>
      <c r="P15" s="93"/>
      <c r="Q15" s="98"/>
      <c r="R15" s="93"/>
      <c r="S15" s="93"/>
      <c r="T15" s="93"/>
      <c r="U15" s="96"/>
      <c r="V15" s="512"/>
      <c r="W15" s="513"/>
    </row>
    <row r="16" spans="1:23" x14ac:dyDescent="0.25">
      <c r="A16" s="93"/>
      <c r="B16" s="94"/>
      <c r="C16" s="95"/>
      <c r="D16" s="95"/>
      <c r="E16" s="95"/>
      <c r="F16" s="95"/>
      <c r="G16" s="95"/>
      <c r="H16" s="95"/>
      <c r="I16" s="93"/>
      <c r="J16" s="93"/>
      <c r="K16" s="93"/>
      <c r="L16" s="98"/>
      <c r="M16" s="98"/>
      <c r="N16" s="98"/>
      <c r="O16" s="98"/>
      <c r="P16" s="93"/>
      <c r="Q16" s="98"/>
      <c r="R16" s="98"/>
      <c r="S16" s="98"/>
      <c r="T16" s="98"/>
      <c r="U16" s="99"/>
      <c r="V16" s="512"/>
      <c r="W16" s="513"/>
    </row>
    <row r="17" spans="1:23" x14ac:dyDescent="0.25">
      <c r="A17" s="93"/>
      <c r="B17" s="94"/>
      <c r="C17" s="95"/>
      <c r="D17" s="95"/>
      <c r="E17" s="95"/>
      <c r="F17" s="95"/>
      <c r="G17" s="95"/>
      <c r="H17" s="95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6"/>
      <c r="T17" s="96"/>
      <c r="U17" s="96"/>
      <c r="V17" s="512"/>
      <c r="W17" s="513"/>
    </row>
    <row r="18" spans="1:23" x14ac:dyDescent="0.25">
      <c r="A18" s="93"/>
      <c r="B18" s="94"/>
      <c r="C18" s="95"/>
      <c r="D18" s="95"/>
      <c r="E18" s="95"/>
      <c r="F18" s="95"/>
      <c r="G18" s="95"/>
      <c r="H18" s="95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6"/>
      <c r="T18" s="100"/>
      <c r="U18" s="100"/>
      <c r="V18" s="512"/>
      <c r="W18" s="513"/>
    </row>
    <row r="19" spans="1:23" x14ac:dyDescent="0.25">
      <c r="A19" s="93"/>
      <c r="B19" s="94"/>
      <c r="C19" s="95"/>
      <c r="D19" s="95"/>
      <c r="E19" s="95"/>
      <c r="F19" s="95"/>
      <c r="G19" s="95"/>
      <c r="H19" s="95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6"/>
      <c r="T19" s="96"/>
      <c r="U19" s="96"/>
      <c r="V19" s="512"/>
      <c r="W19" s="513"/>
    </row>
    <row r="20" spans="1:23" x14ac:dyDescent="0.25">
      <c r="A20" s="93"/>
      <c r="B20" s="94"/>
      <c r="C20" s="95"/>
      <c r="D20" s="95"/>
      <c r="E20" s="95"/>
      <c r="F20" s="95"/>
      <c r="G20" s="95"/>
      <c r="H20" s="95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6"/>
      <c r="T20" s="96"/>
      <c r="U20" s="96"/>
      <c r="V20" s="512"/>
      <c r="W20" s="513"/>
    </row>
    <row r="21" spans="1:23" x14ac:dyDescent="0.25">
      <c r="A21" s="93"/>
      <c r="B21" s="94"/>
      <c r="C21" s="95"/>
      <c r="D21" s="95"/>
      <c r="E21" s="95"/>
      <c r="F21" s="95"/>
      <c r="G21" s="95"/>
      <c r="H21" s="95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6"/>
      <c r="T21" s="96"/>
      <c r="U21" s="96"/>
      <c r="V21" s="512"/>
      <c r="W21" s="513"/>
    </row>
    <row r="22" spans="1:23" x14ac:dyDescent="0.25">
      <c r="A22" s="93"/>
      <c r="B22" s="94"/>
      <c r="C22" s="95"/>
      <c r="D22" s="95"/>
      <c r="E22" s="95"/>
      <c r="F22" s="95"/>
      <c r="G22" s="95"/>
      <c r="H22" s="95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6"/>
      <c r="T22" s="96"/>
      <c r="U22" s="96"/>
      <c r="V22" s="512"/>
      <c r="W22" s="513"/>
    </row>
    <row r="23" spans="1:23" x14ac:dyDescent="0.25">
      <c r="A23" s="93"/>
      <c r="B23" s="94"/>
      <c r="C23" s="95"/>
      <c r="D23" s="95"/>
      <c r="E23" s="95"/>
      <c r="F23" s="95"/>
      <c r="G23" s="95"/>
      <c r="H23" s="95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6"/>
      <c r="T23" s="96"/>
      <c r="U23" s="96"/>
      <c r="V23" s="512"/>
      <c r="W23" s="513"/>
    </row>
    <row r="24" spans="1:23" x14ac:dyDescent="0.25">
      <c r="A24" s="101"/>
      <c r="B24" s="102"/>
      <c r="C24" s="95"/>
      <c r="D24" s="95"/>
      <c r="E24" s="103"/>
      <c r="F24" s="103"/>
      <c r="G24" s="103"/>
      <c r="H24" s="103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4"/>
      <c r="T24" s="104"/>
      <c r="U24" s="104"/>
      <c r="V24" s="512"/>
      <c r="W24" s="513"/>
    </row>
    <row r="25" spans="1:23" x14ac:dyDescent="0.25">
      <c r="A25" s="101"/>
      <c r="B25" s="102"/>
      <c r="C25" s="103"/>
      <c r="D25" s="103"/>
      <c r="E25" s="103"/>
      <c r="F25" s="103"/>
      <c r="G25" s="103"/>
      <c r="H25" s="103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4"/>
      <c r="T25" s="104"/>
      <c r="U25" s="104"/>
      <c r="V25" s="512"/>
      <c r="W25" s="513"/>
    </row>
    <row r="26" spans="1:23" x14ac:dyDescent="0.25">
      <c r="A26" s="101"/>
      <c r="B26" s="105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4"/>
      <c r="T26" s="104"/>
      <c r="U26" s="104"/>
      <c r="V26" s="512"/>
      <c r="W26" s="513"/>
    </row>
    <row r="27" spans="1:23" x14ac:dyDescent="0.25">
      <c r="A27" s="101"/>
      <c r="B27" s="105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4"/>
      <c r="T27" s="104"/>
      <c r="U27" s="104"/>
      <c r="V27" s="512"/>
      <c r="W27" s="513"/>
    </row>
    <row r="28" spans="1:23" x14ac:dyDescent="0.25">
      <c r="A28" s="101"/>
      <c r="B28" s="105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4"/>
      <c r="T28" s="104"/>
      <c r="U28" s="104"/>
      <c r="V28" s="512"/>
      <c r="W28" s="513"/>
    </row>
    <row r="29" spans="1:23" x14ac:dyDescent="0.25">
      <c r="A29" s="101"/>
      <c r="B29" s="105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4"/>
      <c r="V29" s="512"/>
      <c r="W29" s="513"/>
    </row>
    <row r="30" spans="1:23" x14ac:dyDescent="0.25">
      <c r="A30" s="101"/>
      <c r="B30" s="105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4"/>
      <c r="V30" s="512"/>
      <c r="W30" s="513"/>
    </row>
    <row r="31" spans="1:23" x14ac:dyDescent="0.25">
      <c r="A31" s="101"/>
      <c r="B31" s="106"/>
      <c r="C31" s="106"/>
      <c r="D31" s="107"/>
      <c r="E31" s="107"/>
      <c r="F31" s="107"/>
      <c r="G31" s="107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518"/>
      <c r="W31" s="518"/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518"/>
      <c r="W32" s="518"/>
    </row>
    <row r="33" spans="1:2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518"/>
      <c r="W33" s="518"/>
    </row>
    <row r="34" spans="1:2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518"/>
      <c r="W34" s="518"/>
    </row>
    <row r="35" spans="1:2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518"/>
      <c r="W35" s="518"/>
    </row>
    <row r="36" spans="1:2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518"/>
      <c r="W36" s="518"/>
    </row>
    <row r="37" spans="1:2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518"/>
      <c r="W37" s="518"/>
    </row>
    <row r="40" spans="1:23" x14ac:dyDescent="0.25">
      <c r="A40" s="507" t="s">
        <v>161</v>
      </c>
      <c r="B40" s="507" t="s">
        <v>162</v>
      </c>
      <c r="C40" s="507" t="s">
        <v>163</v>
      </c>
      <c r="D40" s="507" t="s">
        <v>164</v>
      </c>
      <c r="E40" s="508" t="s">
        <v>165</v>
      </c>
      <c r="F40" s="508" t="s">
        <v>166</v>
      </c>
      <c r="G40" s="510" t="s">
        <v>167</v>
      </c>
      <c r="H40" s="508" t="s">
        <v>168</v>
      </c>
      <c r="I40" s="508" t="s">
        <v>169</v>
      </c>
      <c r="J40" s="508" t="s">
        <v>170</v>
      </c>
      <c r="K40" s="508" t="s">
        <v>171</v>
      </c>
      <c r="L40" s="508" t="s">
        <v>172</v>
      </c>
      <c r="M40" s="504" t="s">
        <v>173</v>
      </c>
      <c r="N40" s="504" t="s">
        <v>174</v>
      </c>
      <c r="O40" s="504" t="s">
        <v>175</v>
      </c>
      <c r="P40" s="507" t="s">
        <v>176</v>
      </c>
      <c r="Q40" s="510" t="s">
        <v>177</v>
      </c>
      <c r="R40" s="510" t="s">
        <v>178</v>
      </c>
      <c r="S40" s="508" t="s">
        <v>179</v>
      </c>
      <c r="T40" s="508" t="s">
        <v>180</v>
      </c>
      <c r="U40" s="508" t="s">
        <v>181</v>
      </c>
      <c r="V40" s="514" t="s">
        <v>182</v>
      </c>
      <c r="W40" s="515"/>
    </row>
    <row r="41" spans="1:23" x14ac:dyDescent="0.25">
      <c r="A41" s="507"/>
      <c r="B41" s="507"/>
      <c r="C41" s="507"/>
      <c r="D41" s="507"/>
      <c r="E41" s="509"/>
      <c r="F41" s="509"/>
      <c r="G41" s="511"/>
      <c r="H41" s="509"/>
      <c r="I41" s="509"/>
      <c r="J41" s="509"/>
      <c r="K41" s="509"/>
      <c r="L41" s="509"/>
      <c r="M41" s="504"/>
      <c r="N41" s="504"/>
      <c r="O41" s="504"/>
      <c r="P41" s="507"/>
      <c r="Q41" s="511"/>
      <c r="R41" s="511"/>
      <c r="S41" s="509"/>
      <c r="T41" s="509"/>
      <c r="U41" s="509"/>
      <c r="V41" s="516"/>
      <c r="W41" s="517"/>
    </row>
    <row r="42" spans="1:23" x14ac:dyDescent="0.25">
      <c r="A42" s="267"/>
      <c r="B42" s="94"/>
      <c r="C42" s="95"/>
      <c r="D42" s="95"/>
      <c r="E42" s="95"/>
      <c r="F42" s="95"/>
      <c r="G42" s="95"/>
      <c r="H42" s="95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8"/>
      <c r="V42" s="512"/>
      <c r="W42" s="513"/>
    </row>
    <row r="43" spans="1:23" x14ac:dyDescent="0.25">
      <c r="A43" s="267"/>
      <c r="B43" s="94"/>
      <c r="C43" s="95"/>
      <c r="D43" s="95"/>
      <c r="E43" s="95"/>
      <c r="F43" s="95"/>
      <c r="G43" s="95"/>
      <c r="H43" s="95"/>
      <c r="I43" s="267"/>
      <c r="J43" s="267"/>
      <c r="K43" s="97"/>
      <c r="L43" s="97"/>
      <c r="M43" s="97"/>
      <c r="N43" s="97"/>
      <c r="O43" s="97"/>
      <c r="P43" s="97"/>
      <c r="Q43" s="97"/>
      <c r="R43" s="97"/>
      <c r="S43" s="97"/>
      <c r="T43" s="267"/>
      <c r="U43" s="268"/>
      <c r="V43" s="512"/>
      <c r="W43" s="513"/>
    </row>
    <row r="44" spans="1:23" x14ac:dyDescent="0.25">
      <c r="A44" s="267"/>
      <c r="B44" s="94"/>
      <c r="C44" s="95"/>
      <c r="D44" s="95"/>
      <c r="E44" s="95"/>
      <c r="F44" s="95"/>
      <c r="G44" s="95"/>
      <c r="H44" s="95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8"/>
      <c r="V44" s="512"/>
      <c r="W44" s="513"/>
    </row>
    <row r="45" spans="1:23" x14ac:dyDescent="0.25">
      <c r="A45" s="267"/>
      <c r="B45" s="94"/>
      <c r="C45" s="95"/>
      <c r="D45" s="95"/>
      <c r="E45" s="95"/>
      <c r="F45" s="95"/>
      <c r="G45" s="95"/>
      <c r="H45" s="95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8"/>
      <c r="V45" s="512"/>
      <c r="W45" s="513"/>
    </row>
    <row r="46" spans="1:23" x14ac:dyDescent="0.25">
      <c r="A46" s="267"/>
      <c r="B46" s="94"/>
      <c r="C46" s="95"/>
      <c r="D46" s="95"/>
      <c r="E46" s="95"/>
      <c r="F46" s="95"/>
      <c r="G46" s="95"/>
      <c r="H46" s="95"/>
      <c r="I46" s="267"/>
      <c r="J46" s="98"/>
      <c r="K46" s="98"/>
      <c r="L46" s="267"/>
      <c r="M46" s="267"/>
      <c r="N46" s="267"/>
      <c r="O46" s="267"/>
      <c r="P46" s="267"/>
      <c r="Q46" s="98"/>
      <c r="R46" s="267"/>
      <c r="S46" s="267"/>
      <c r="T46" s="267"/>
      <c r="U46" s="268"/>
      <c r="V46" s="512"/>
      <c r="W46" s="513"/>
    </row>
    <row r="47" spans="1:23" x14ac:dyDescent="0.25">
      <c r="A47" s="267"/>
      <c r="B47" s="94"/>
      <c r="C47" s="95"/>
      <c r="D47" s="95"/>
      <c r="E47" s="95"/>
      <c r="F47" s="95"/>
      <c r="G47" s="95"/>
      <c r="H47" s="95"/>
      <c r="I47" s="267"/>
      <c r="J47" s="267"/>
      <c r="K47" s="267"/>
      <c r="L47" s="98"/>
      <c r="M47" s="98"/>
      <c r="N47" s="98"/>
      <c r="O47" s="98"/>
      <c r="P47" s="267"/>
      <c r="Q47" s="98"/>
      <c r="R47" s="98"/>
      <c r="S47" s="98"/>
      <c r="T47" s="98"/>
      <c r="U47" s="99"/>
      <c r="V47" s="512"/>
      <c r="W47" s="513"/>
    </row>
    <row r="48" spans="1:23" x14ac:dyDescent="0.25">
      <c r="A48" s="267"/>
      <c r="B48" s="94"/>
      <c r="C48" s="95"/>
      <c r="D48" s="95"/>
      <c r="E48" s="95"/>
      <c r="F48" s="95"/>
      <c r="G48" s="95"/>
      <c r="H48" s="95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8"/>
      <c r="T48" s="268"/>
      <c r="U48" s="268"/>
      <c r="V48" s="512"/>
      <c r="W48" s="513"/>
    </row>
    <row r="49" spans="1:23" x14ac:dyDescent="0.25">
      <c r="A49" s="267"/>
      <c r="B49" s="94"/>
      <c r="C49" s="95"/>
      <c r="D49" s="95"/>
      <c r="E49" s="95"/>
      <c r="F49" s="95"/>
      <c r="G49" s="95"/>
      <c r="H49" s="95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8"/>
      <c r="T49" s="100"/>
      <c r="U49" s="100"/>
      <c r="V49" s="512"/>
      <c r="W49" s="513"/>
    </row>
    <row r="50" spans="1:23" x14ac:dyDescent="0.25">
      <c r="A50" s="267"/>
      <c r="B50" s="94"/>
      <c r="C50" s="95"/>
      <c r="D50" s="95"/>
      <c r="E50" s="95"/>
      <c r="F50" s="95"/>
      <c r="G50" s="95"/>
      <c r="H50" s="95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8"/>
      <c r="T50" s="268"/>
      <c r="U50" s="268"/>
      <c r="V50" s="512"/>
      <c r="W50" s="513"/>
    </row>
    <row r="51" spans="1:23" x14ac:dyDescent="0.25">
      <c r="A51" s="267"/>
      <c r="B51" s="94"/>
      <c r="C51" s="95"/>
      <c r="D51" s="95"/>
      <c r="E51" s="95"/>
      <c r="F51" s="95"/>
      <c r="G51" s="95"/>
      <c r="H51" s="95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8"/>
      <c r="T51" s="268"/>
      <c r="U51" s="268"/>
      <c r="V51" s="512"/>
      <c r="W51" s="513"/>
    </row>
    <row r="52" spans="1:23" x14ac:dyDescent="0.25">
      <c r="A52" s="267"/>
      <c r="B52" s="94"/>
      <c r="C52" s="95"/>
      <c r="D52" s="95"/>
      <c r="E52" s="95"/>
      <c r="F52" s="95"/>
      <c r="G52" s="95"/>
      <c r="H52" s="95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8"/>
      <c r="T52" s="268"/>
      <c r="U52" s="268"/>
      <c r="V52" s="512"/>
      <c r="W52" s="513"/>
    </row>
    <row r="53" spans="1:23" x14ac:dyDescent="0.25">
      <c r="A53" s="267"/>
      <c r="B53" s="94"/>
      <c r="C53" s="95"/>
      <c r="D53" s="95"/>
      <c r="E53" s="95"/>
      <c r="F53" s="95"/>
      <c r="G53" s="95"/>
      <c r="H53" s="95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8"/>
      <c r="T53" s="268"/>
      <c r="U53" s="268"/>
      <c r="V53" s="512"/>
      <c r="W53" s="513"/>
    </row>
    <row r="54" spans="1:23" x14ac:dyDescent="0.25">
      <c r="A54" s="267"/>
      <c r="B54" s="94"/>
      <c r="C54" s="95"/>
      <c r="D54" s="95"/>
      <c r="E54" s="95"/>
      <c r="F54" s="95"/>
      <c r="G54" s="95"/>
      <c r="H54" s="95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8"/>
      <c r="T54" s="268"/>
      <c r="U54" s="268"/>
      <c r="V54" s="512"/>
      <c r="W54" s="513"/>
    </row>
    <row r="55" spans="1:23" x14ac:dyDescent="0.25">
      <c r="A55" s="101"/>
      <c r="B55" s="102"/>
      <c r="C55" s="95"/>
      <c r="D55" s="95"/>
      <c r="E55" s="103"/>
      <c r="F55" s="103"/>
      <c r="G55" s="103"/>
      <c r="H55" s="103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4"/>
      <c r="T55" s="104"/>
      <c r="U55" s="104"/>
      <c r="V55" s="512"/>
      <c r="W55" s="513"/>
    </row>
    <row r="56" spans="1:23" x14ac:dyDescent="0.25">
      <c r="A56" s="101"/>
      <c r="B56" s="102"/>
      <c r="C56" s="103"/>
      <c r="D56" s="103"/>
      <c r="E56" s="103"/>
      <c r="F56" s="103"/>
      <c r="G56" s="103"/>
      <c r="H56" s="103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4"/>
      <c r="T56" s="104"/>
      <c r="U56" s="104"/>
      <c r="V56" s="512"/>
      <c r="W56" s="513"/>
    </row>
    <row r="57" spans="1:23" x14ac:dyDescent="0.25">
      <c r="A57" s="101"/>
      <c r="B57" s="105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4"/>
      <c r="T57" s="104"/>
      <c r="U57" s="104"/>
      <c r="V57" s="512"/>
      <c r="W57" s="513"/>
    </row>
    <row r="58" spans="1:23" x14ac:dyDescent="0.25">
      <c r="A58" s="101"/>
      <c r="B58" s="105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4"/>
      <c r="T58" s="104"/>
      <c r="U58" s="104"/>
      <c r="V58" s="512"/>
      <c r="W58" s="513"/>
    </row>
    <row r="59" spans="1:23" x14ac:dyDescent="0.25">
      <c r="A59" s="101"/>
      <c r="B59" s="105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4"/>
      <c r="T59" s="104"/>
      <c r="U59" s="104"/>
      <c r="V59" s="512"/>
      <c r="W59" s="513"/>
    </row>
    <row r="60" spans="1:23" x14ac:dyDescent="0.25">
      <c r="A60" s="101"/>
      <c r="B60" s="105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4"/>
      <c r="V60" s="512"/>
      <c r="W60" s="513"/>
    </row>
    <row r="61" spans="1:23" x14ac:dyDescent="0.25">
      <c r="A61" s="101"/>
      <c r="B61" s="105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4"/>
      <c r="V61" s="512"/>
      <c r="W61" s="513"/>
    </row>
    <row r="62" spans="1:23" x14ac:dyDescent="0.25">
      <c r="A62" s="101"/>
      <c r="B62" s="106"/>
      <c r="C62" s="106"/>
      <c r="D62" s="107"/>
      <c r="E62" s="107"/>
      <c r="F62" s="107"/>
      <c r="G62" s="107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518"/>
      <c r="W62" s="518"/>
    </row>
    <row r="63" spans="1:2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518"/>
      <c r="W63" s="518"/>
    </row>
    <row r="64" spans="1:2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518"/>
      <c r="W64" s="518"/>
    </row>
    <row r="65" spans="1:2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518"/>
      <c r="W65" s="518"/>
    </row>
    <row r="66" spans="1:2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518"/>
      <c r="W66" s="518"/>
    </row>
    <row r="67" spans="1:2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518"/>
      <c r="W67" s="518"/>
    </row>
    <row r="68" spans="1:2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518"/>
      <c r="W68" s="518"/>
    </row>
    <row r="69" spans="1:2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518"/>
      <c r="W69" s="518"/>
    </row>
    <row r="70" spans="1:2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518"/>
      <c r="W70" s="518"/>
    </row>
    <row r="71" spans="1:2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518"/>
      <c r="W71" s="518"/>
    </row>
    <row r="72" spans="1:2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518"/>
      <c r="W72" s="518"/>
    </row>
    <row r="73" spans="1:2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518"/>
      <c r="W73" s="518"/>
    </row>
    <row r="74" spans="1:2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518"/>
      <c r="W74" s="518"/>
    </row>
    <row r="75" spans="1:2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518"/>
      <c r="W75" s="518"/>
    </row>
    <row r="76" spans="1:2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518"/>
      <c r="W76" s="518"/>
    </row>
    <row r="81" spans="1:23" x14ac:dyDescent="0.25">
      <c r="A81" s="507" t="s">
        <v>161</v>
      </c>
      <c r="B81" s="507" t="s">
        <v>162</v>
      </c>
      <c r="C81" s="507" t="s">
        <v>163</v>
      </c>
      <c r="D81" s="507" t="s">
        <v>164</v>
      </c>
      <c r="E81" s="508" t="s">
        <v>165</v>
      </c>
      <c r="F81" s="508" t="s">
        <v>166</v>
      </c>
      <c r="G81" s="510" t="s">
        <v>167</v>
      </c>
      <c r="H81" s="508" t="s">
        <v>168</v>
      </c>
      <c r="I81" s="508" t="s">
        <v>169</v>
      </c>
      <c r="J81" s="508" t="s">
        <v>170</v>
      </c>
      <c r="K81" s="508" t="s">
        <v>171</v>
      </c>
      <c r="L81" s="508" t="s">
        <v>172</v>
      </c>
      <c r="M81" s="504" t="s">
        <v>173</v>
      </c>
      <c r="N81" s="504" t="s">
        <v>174</v>
      </c>
      <c r="O81" s="504" t="s">
        <v>175</v>
      </c>
      <c r="P81" s="507" t="s">
        <v>176</v>
      </c>
      <c r="Q81" s="510" t="s">
        <v>177</v>
      </c>
      <c r="R81" s="510" t="s">
        <v>178</v>
      </c>
      <c r="S81" s="508" t="s">
        <v>179</v>
      </c>
      <c r="T81" s="508" t="s">
        <v>180</v>
      </c>
      <c r="U81" s="508" t="s">
        <v>181</v>
      </c>
      <c r="V81" s="514" t="s">
        <v>182</v>
      </c>
      <c r="W81" s="515"/>
    </row>
    <row r="82" spans="1:23" x14ac:dyDescent="0.25">
      <c r="A82" s="507"/>
      <c r="B82" s="507"/>
      <c r="C82" s="507"/>
      <c r="D82" s="507"/>
      <c r="E82" s="509"/>
      <c r="F82" s="509"/>
      <c r="G82" s="511"/>
      <c r="H82" s="509"/>
      <c r="I82" s="509"/>
      <c r="J82" s="509"/>
      <c r="K82" s="509"/>
      <c r="L82" s="509"/>
      <c r="M82" s="504"/>
      <c r="N82" s="504"/>
      <c r="O82" s="504"/>
      <c r="P82" s="507"/>
      <c r="Q82" s="511"/>
      <c r="R82" s="511"/>
      <c r="S82" s="509"/>
      <c r="T82" s="509"/>
      <c r="U82" s="509"/>
      <c r="V82" s="516"/>
      <c r="W82" s="517"/>
    </row>
    <row r="83" spans="1:23" x14ac:dyDescent="0.25">
      <c r="A83" s="267"/>
      <c r="B83" s="94"/>
      <c r="C83" s="95"/>
      <c r="D83" s="95"/>
      <c r="E83" s="95"/>
      <c r="F83" s="95"/>
      <c r="G83" s="95"/>
      <c r="H83" s="95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8"/>
      <c r="V83" s="512"/>
      <c r="W83" s="513"/>
    </row>
    <row r="84" spans="1:23" x14ac:dyDescent="0.25">
      <c r="A84" s="267"/>
      <c r="B84" s="94"/>
      <c r="C84" s="95"/>
      <c r="D84" s="95"/>
      <c r="E84" s="95"/>
      <c r="F84" s="95"/>
      <c r="G84" s="95"/>
      <c r="H84" s="95"/>
      <c r="I84" s="267"/>
      <c r="J84" s="267"/>
      <c r="K84" s="97"/>
      <c r="L84" s="97"/>
      <c r="M84" s="97"/>
      <c r="N84" s="97"/>
      <c r="O84" s="97"/>
      <c r="P84" s="97"/>
      <c r="Q84" s="97"/>
      <c r="R84" s="97"/>
      <c r="S84" s="97"/>
      <c r="T84" s="267"/>
      <c r="U84" s="268"/>
      <c r="V84" s="512"/>
      <c r="W84" s="513"/>
    </row>
    <row r="85" spans="1:23" x14ac:dyDescent="0.25">
      <c r="A85" s="267"/>
      <c r="B85" s="94"/>
      <c r="C85" s="95"/>
      <c r="D85" s="95"/>
      <c r="E85" s="95"/>
      <c r="F85" s="95"/>
      <c r="G85" s="95"/>
      <c r="H85" s="95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8"/>
      <c r="V85" s="512"/>
      <c r="W85" s="513"/>
    </row>
    <row r="86" spans="1:23" x14ac:dyDescent="0.25">
      <c r="A86" s="267"/>
      <c r="B86" s="94"/>
      <c r="C86" s="95"/>
      <c r="D86" s="95"/>
      <c r="E86" s="95"/>
      <c r="F86" s="95"/>
      <c r="G86" s="95"/>
      <c r="H86" s="95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8"/>
      <c r="V86" s="512"/>
      <c r="W86" s="513"/>
    </row>
    <row r="87" spans="1:23" x14ac:dyDescent="0.25">
      <c r="A87" s="267"/>
      <c r="B87" s="94"/>
      <c r="C87" s="95"/>
      <c r="D87" s="95"/>
      <c r="E87" s="95"/>
      <c r="F87" s="95"/>
      <c r="G87" s="95"/>
      <c r="H87" s="95"/>
      <c r="I87" s="267"/>
      <c r="J87" s="98"/>
      <c r="K87" s="98"/>
      <c r="L87" s="267"/>
      <c r="M87" s="267"/>
      <c r="N87" s="267"/>
      <c r="O87" s="267"/>
      <c r="P87" s="267"/>
      <c r="Q87" s="98"/>
      <c r="R87" s="267"/>
      <c r="S87" s="267"/>
      <c r="T87" s="267"/>
      <c r="U87" s="268"/>
      <c r="V87" s="512"/>
      <c r="W87" s="513"/>
    </row>
    <row r="88" spans="1:23" x14ac:dyDescent="0.25">
      <c r="A88" s="267"/>
      <c r="B88" s="94"/>
      <c r="C88" s="95"/>
      <c r="D88" s="95"/>
      <c r="E88" s="95"/>
      <c r="F88" s="95"/>
      <c r="G88" s="95"/>
      <c r="H88" s="95"/>
      <c r="I88" s="267"/>
      <c r="J88" s="267"/>
      <c r="K88" s="267"/>
      <c r="L88" s="98"/>
      <c r="M88" s="98"/>
      <c r="N88" s="98"/>
      <c r="O88" s="98"/>
      <c r="P88" s="267"/>
      <c r="Q88" s="98"/>
      <c r="R88" s="98"/>
      <c r="S88" s="98"/>
      <c r="T88" s="98"/>
      <c r="U88" s="99"/>
      <c r="V88" s="512"/>
      <c r="W88" s="513"/>
    </row>
    <row r="89" spans="1:23" x14ac:dyDescent="0.25">
      <c r="A89" s="267"/>
      <c r="B89" s="94"/>
      <c r="C89" s="95"/>
      <c r="D89" s="95"/>
      <c r="E89" s="95"/>
      <c r="F89" s="95"/>
      <c r="G89" s="95"/>
      <c r="H89" s="95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8"/>
      <c r="T89" s="268"/>
      <c r="U89" s="268"/>
      <c r="V89" s="512"/>
      <c r="W89" s="513"/>
    </row>
    <row r="90" spans="1:23" x14ac:dyDescent="0.25">
      <c r="A90" s="267"/>
      <c r="B90" s="94"/>
      <c r="C90" s="95"/>
      <c r="D90" s="95"/>
      <c r="E90" s="95"/>
      <c r="F90" s="95"/>
      <c r="G90" s="95"/>
      <c r="H90" s="95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8"/>
      <c r="T90" s="100"/>
      <c r="U90" s="100"/>
      <c r="V90" s="512"/>
      <c r="W90" s="513"/>
    </row>
    <row r="91" spans="1:23" x14ac:dyDescent="0.25">
      <c r="A91" s="267"/>
      <c r="B91" s="94"/>
      <c r="C91" s="95"/>
      <c r="D91" s="95"/>
      <c r="E91" s="95"/>
      <c r="F91" s="95"/>
      <c r="G91" s="95"/>
      <c r="H91" s="95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8"/>
      <c r="T91" s="268"/>
      <c r="U91" s="268"/>
      <c r="V91" s="512"/>
      <c r="W91" s="513"/>
    </row>
    <row r="92" spans="1:23" x14ac:dyDescent="0.25">
      <c r="A92" s="267"/>
      <c r="B92" s="94"/>
      <c r="C92" s="95"/>
      <c r="D92" s="95"/>
      <c r="E92" s="95"/>
      <c r="F92" s="95"/>
      <c r="G92" s="95"/>
      <c r="H92" s="95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8"/>
      <c r="T92" s="268"/>
      <c r="U92" s="268"/>
      <c r="V92" s="512"/>
      <c r="W92" s="513"/>
    </row>
    <row r="93" spans="1:23" x14ac:dyDescent="0.25">
      <c r="A93" s="267"/>
      <c r="B93" s="94"/>
      <c r="C93" s="95"/>
      <c r="D93" s="95"/>
      <c r="E93" s="95"/>
      <c r="F93" s="95"/>
      <c r="G93" s="95"/>
      <c r="H93" s="95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8"/>
      <c r="T93" s="268"/>
      <c r="U93" s="268"/>
      <c r="V93" s="512"/>
      <c r="W93" s="513"/>
    </row>
    <row r="94" spans="1:23" x14ac:dyDescent="0.25">
      <c r="A94" s="267"/>
      <c r="B94" s="94"/>
      <c r="C94" s="95"/>
      <c r="D94" s="95"/>
      <c r="E94" s="95"/>
      <c r="F94" s="95"/>
      <c r="G94" s="95"/>
      <c r="H94" s="95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8"/>
      <c r="T94" s="268"/>
      <c r="U94" s="268"/>
      <c r="V94" s="512"/>
      <c r="W94" s="513"/>
    </row>
    <row r="95" spans="1:23" x14ac:dyDescent="0.25">
      <c r="A95" s="267"/>
      <c r="B95" s="94"/>
      <c r="C95" s="95"/>
      <c r="D95" s="95"/>
      <c r="E95" s="95"/>
      <c r="F95" s="95"/>
      <c r="G95" s="95"/>
      <c r="H95" s="95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8"/>
      <c r="T95" s="268"/>
      <c r="U95" s="268"/>
      <c r="V95" s="512"/>
      <c r="W95" s="513"/>
    </row>
    <row r="96" spans="1:23" x14ac:dyDescent="0.25">
      <c r="A96" s="101"/>
      <c r="B96" s="102"/>
      <c r="C96" s="95"/>
      <c r="D96" s="95"/>
      <c r="E96" s="103"/>
      <c r="F96" s="103"/>
      <c r="G96" s="103"/>
      <c r="H96" s="103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4"/>
      <c r="T96" s="104"/>
      <c r="U96" s="104"/>
      <c r="V96" s="512"/>
      <c r="W96" s="513"/>
    </row>
    <row r="97" spans="1:23" x14ac:dyDescent="0.25">
      <c r="A97" s="101"/>
      <c r="B97" s="102"/>
      <c r="C97" s="103"/>
      <c r="D97" s="103"/>
      <c r="E97" s="103"/>
      <c r="F97" s="103"/>
      <c r="G97" s="103"/>
      <c r="H97" s="103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4"/>
      <c r="T97" s="104"/>
      <c r="U97" s="104"/>
      <c r="V97" s="512"/>
      <c r="W97" s="513"/>
    </row>
    <row r="98" spans="1:23" x14ac:dyDescent="0.25">
      <c r="A98" s="101"/>
      <c r="B98" s="105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4"/>
      <c r="T98" s="104"/>
      <c r="U98" s="104"/>
      <c r="V98" s="512"/>
      <c r="W98" s="513"/>
    </row>
    <row r="99" spans="1:23" x14ac:dyDescent="0.25">
      <c r="A99" s="101"/>
      <c r="B99" s="105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4"/>
      <c r="T99" s="104"/>
      <c r="U99" s="104"/>
      <c r="V99" s="512"/>
      <c r="W99" s="513"/>
    </row>
    <row r="100" spans="1:23" x14ac:dyDescent="0.25">
      <c r="A100" s="101"/>
      <c r="B100" s="105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4"/>
      <c r="T100" s="104"/>
      <c r="U100" s="104"/>
      <c r="V100" s="512"/>
      <c r="W100" s="513"/>
    </row>
    <row r="101" spans="1:23" x14ac:dyDescent="0.25">
      <c r="A101" s="101"/>
      <c r="B101" s="105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4"/>
      <c r="V101" s="512"/>
      <c r="W101" s="513"/>
    </row>
    <row r="102" spans="1:23" x14ac:dyDescent="0.25">
      <c r="A102" s="101"/>
      <c r="B102" s="105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4"/>
      <c r="V102" s="512"/>
      <c r="W102" s="513"/>
    </row>
    <row r="103" spans="1:23" x14ac:dyDescent="0.25">
      <c r="A103" s="101"/>
      <c r="B103" s="106"/>
      <c r="C103" s="106"/>
      <c r="D103" s="107"/>
      <c r="E103" s="107"/>
      <c r="F103" s="107"/>
      <c r="G103" s="107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518"/>
      <c r="W103" s="518"/>
    </row>
    <row r="104" spans="1:2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518"/>
      <c r="W104" s="518"/>
    </row>
    <row r="105" spans="1:2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518"/>
      <c r="W105" s="518"/>
    </row>
    <row r="106" spans="1:2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518"/>
      <c r="W106" s="518"/>
    </row>
    <row r="107" spans="1:2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518"/>
      <c r="W107" s="518"/>
    </row>
    <row r="108" spans="1:2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518"/>
      <c r="W108" s="518"/>
    </row>
    <row r="109" spans="1:2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518"/>
      <c r="W109" s="518"/>
    </row>
    <row r="110" spans="1:2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518"/>
      <c r="W110" s="518"/>
    </row>
    <row r="111" spans="1:2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518"/>
      <c r="W111" s="518"/>
    </row>
    <row r="112" spans="1:2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518"/>
      <c r="W112" s="518"/>
    </row>
    <row r="113" spans="1:2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518"/>
      <c r="W113" s="518"/>
    </row>
    <row r="114" spans="1:2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518"/>
      <c r="W114" s="518"/>
    </row>
    <row r="115" spans="1:2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518"/>
      <c r="W115" s="518"/>
    </row>
    <row r="116" spans="1:2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518"/>
      <c r="W116" s="518"/>
    </row>
    <row r="117" spans="1:2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518"/>
      <c r="W117" s="518"/>
    </row>
  </sheetData>
  <mergeCells count="165">
    <mergeCell ref="V115:W115"/>
    <mergeCell ref="V116:W116"/>
    <mergeCell ref="V117:W117"/>
    <mergeCell ref="V110:W110"/>
    <mergeCell ref="V111:W111"/>
    <mergeCell ref="V112:W112"/>
    <mergeCell ref="V113:W113"/>
    <mergeCell ref="V114:W114"/>
    <mergeCell ref="V105:W105"/>
    <mergeCell ref="V106:W106"/>
    <mergeCell ref="V107:W107"/>
    <mergeCell ref="V108:W108"/>
    <mergeCell ref="V109:W109"/>
    <mergeCell ref="V100:W100"/>
    <mergeCell ref="V101:W101"/>
    <mergeCell ref="V102:W102"/>
    <mergeCell ref="V103:W103"/>
    <mergeCell ref="V104:W104"/>
    <mergeCell ref="V95:W95"/>
    <mergeCell ref="V96:W96"/>
    <mergeCell ref="V97:W97"/>
    <mergeCell ref="V98:W98"/>
    <mergeCell ref="V99:W99"/>
    <mergeCell ref="V90:W90"/>
    <mergeCell ref="V91:W91"/>
    <mergeCell ref="V92:W92"/>
    <mergeCell ref="V93:W93"/>
    <mergeCell ref="V94:W94"/>
    <mergeCell ref="V85:W85"/>
    <mergeCell ref="V86:W86"/>
    <mergeCell ref="V87:W87"/>
    <mergeCell ref="V88:W88"/>
    <mergeCell ref="V89:W89"/>
    <mergeCell ref="T81:T82"/>
    <mergeCell ref="U81:U82"/>
    <mergeCell ref="V81:W82"/>
    <mergeCell ref="V83:W83"/>
    <mergeCell ref="V84:W84"/>
    <mergeCell ref="O81:O82"/>
    <mergeCell ref="P81:P82"/>
    <mergeCell ref="Q81:Q82"/>
    <mergeCell ref="R81:R82"/>
    <mergeCell ref="S81:S82"/>
    <mergeCell ref="V75:W75"/>
    <mergeCell ref="V76:W76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V70:W70"/>
    <mergeCell ref="V71:W71"/>
    <mergeCell ref="V72:W72"/>
    <mergeCell ref="V73:W73"/>
    <mergeCell ref="V74:W74"/>
    <mergeCell ref="V65:W65"/>
    <mergeCell ref="V66:W66"/>
    <mergeCell ref="V67:W67"/>
    <mergeCell ref="V68:W68"/>
    <mergeCell ref="V69:W69"/>
    <mergeCell ref="V60:W60"/>
    <mergeCell ref="V61:W61"/>
    <mergeCell ref="V62:W62"/>
    <mergeCell ref="V63:W63"/>
    <mergeCell ref="V64:W64"/>
    <mergeCell ref="V55:W55"/>
    <mergeCell ref="V56:W56"/>
    <mergeCell ref="V57:W57"/>
    <mergeCell ref="V58:W58"/>
    <mergeCell ref="V59:W59"/>
    <mergeCell ref="V50:W50"/>
    <mergeCell ref="V51:W51"/>
    <mergeCell ref="V52:W52"/>
    <mergeCell ref="V53:W53"/>
    <mergeCell ref="V54:W54"/>
    <mergeCell ref="V45:W45"/>
    <mergeCell ref="V46:W46"/>
    <mergeCell ref="V47:W47"/>
    <mergeCell ref="V48:W48"/>
    <mergeCell ref="V49:W49"/>
    <mergeCell ref="U40:U41"/>
    <mergeCell ref="V40:W41"/>
    <mergeCell ref="V42:W42"/>
    <mergeCell ref="V43:W43"/>
    <mergeCell ref="V44:W44"/>
    <mergeCell ref="P40:P41"/>
    <mergeCell ref="Q40:Q41"/>
    <mergeCell ref="R40:R41"/>
    <mergeCell ref="S40:S41"/>
    <mergeCell ref="T40:T41"/>
    <mergeCell ref="K40:K41"/>
    <mergeCell ref="L40:L41"/>
    <mergeCell ref="M40:M41"/>
    <mergeCell ref="N40:N41"/>
    <mergeCell ref="O40:O41"/>
    <mergeCell ref="F40:F41"/>
    <mergeCell ref="G40:G41"/>
    <mergeCell ref="H40:H41"/>
    <mergeCell ref="I40:I41"/>
    <mergeCell ref="J40:J41"/>
    <mergeCell ref="A40:A41"/>
    <mergeCell ref="B40:B41"/>
    <mergeCell ref="C40:C41"/>
    <mergeCell ref="D40:D41"/>
    <mergeCell ref="E40:E41"/>
    <mergeCell ref="V37:W37"/>
    <mergeCell ref="V27:W27"/>
    <mergeCell ref="V28:W28"/>
    <mergeCell ref="V29:W29"/>
    <mergeCell ref="V30:W30"/>
    <mergeCell ref="V31:W31"/>
    <mergeCell ref="V32:W32"/>
    <mergeCell ref="V33:W33"/>
    <mergeCell ref="V34:W34"/>
    <mergeCell ref="V35:W35"/>
    <mergeCell ref="V36:W36"/>
    <mergeCell ref="V26:W26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14:W14"/>
    <mergeCell ref="O9:O10"/>
    <mergeCell ref="P9:P10"/>
    <mergeCell ref="Q9:Q10"/>
    <mergeCell ref="R9:R10"/>
    <mergeCell ref="S9:S10"/>
    <mergeCell ref="T9:T10"/>
    <mergeCell ref="U9:U10"/>
    <mergeCell ref="V9:W10"/>
    <mergeCell ref="V11:W11"/>
    <mergeCell ref="V12:W12"/>
    <mergeCell ref="V13:W13"/>
    <mergeCell ref="N9:N10"/>
    <mergeCell ref="B1:W1"/>
    <mergeCell ref="B4:E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30"/>
  <sheetViews>
    <sheetView workbookViewId="0">
      <selection activeCell="D21" sqref="D21"/>
    </sheetView>
  </sheetViews>
  <sheetFormatPr defaultRowHeight="13.2" x14ac:dyDescent="0.25"/>
  <cols>
    <col min="3" max="5" width="26" customWidth="1"/>
  </cols>
  <sheetData>
    <row r="2" spans="3:5" x14ac:dyDescent="0.25">
      <c r="C2" s="167" t="s">
        <v>215</v>
      </c>
      <c r="D2" s="170" t="s">
        <v>230</v>
      </c>
    </row>
    <row r="3" spans="3:5" x14ac:dyDescent="0.25">
      <c r="C3" s="168" t="s">
        <v>220</v>
      </c>
      <c r="D3" s="169" t="s">
        <v>237</v>
      </c>
    </row>
    <row r="4" spans="3:5" x14ac:dyDescent="0.25">
      <c r="C4" s="169" t="s">
        <v>221</v>
      </c>
      <c r="D4" s="169" t="s">
        <v>238</v>
      </c>
    </row>
    <row r="5" spans="3:5" x14ac:dyDescent="0.25">
      <c r="C5" s="169" t="s">
        <v>222</v>
      </c>
      <c r="D5" s="169" t="s">
        <v>239</v>
      </c>
    </row>
    <row r="6" spans="3:5" x14ac:dyDescent="0.25">
      <c r="C6" s="169" t="s">
        <v>223</v>
      </c>
      <c r="D6" s="169" t="s">
        <v>218</v>
      </c>
    </row>
    <row r="7" spans="3:5" x14ac:dyDescent="0.25">
      <c r="C7" s="169"/>
    </row>
    <row r="8" spans="3:5" x14ac:dyDescent="0.25">
      <c r="C8" s="167" t="s">
        <v>216</v>
      </c>
      <c r="D8" s="167" t="s">
        <v>229</v>
      </c>
    </row>
    <row r="9" spans="3:5" x14ac:dyDescent="0.25">
      <c r="C9" s="168" t="s">
        <v>224</v>
      </c>
      <c r="D9" s="168" t="s">
        <v>234</v>
      </c>
      <c r="E9" s="169"/>
    </row>
    <row r="10" spans="3:5" x14ac:dyDescent="0.25">
      <c r="C10" s="169" t="s">
        <v>225</v>
      </c>
      <c r="D10" s="169" t="s">
        <v>235</v>
      </c>
      <c r="E10" s="169"/>
    </row>
    <row r="11" spans="3:5" x14ac:dyDescent="0.25">
      <c r="C11" s="169" t="s">
        <v>226</v>
      </c>
      <c r="D11" s="169" t="s">
        <v>236</v>
      </c>
      <c r="E11" s="169"/>
    </row>
    <row r="12" spans="3:5" x14ac:dyDescent="0.25">
      <c r="C12" s="169" t="s">
        <v>227</v>
      </c>
      <c r="D12" s="169"/>
      <c r="E12" s="169"/>
    </row>
    <row r="13" spans="3:5" x14ac:dyDescent="0.25">
      <c r="D13" s="166"/>
      <c r="E13" s="169"/>
    </row>
    <row r="15" spans="3:5" x14ac:dyDescent="0.25">
      <c r="C15" s="167" t="s">
        <v>228</v>
      </c>
    </row>
    <row r="16" spans="3:5" x14ac:dyDescent="0.25">
      <c r="C16" s="168" t="s">
        <v>217</v>
      </c>
    </row>
    <row r="17" spans="3:5" x14ac:dyDescent="0.25">
      <c r="C17" s="169" t="s">
        <v>219</v>
      </c>
    </row>
    <row r="18" spans="3:5" x14ac:dyDescent="0.25">
      <c r="C18" s="169" t="s">
        <v>231</v>
      </c>
    </row>
    <row r="19" spans="3:5" x14ac:dyDescent="0.25">
      <c r="C19" s="169" t="s">
        <v>232</v>
      </c>
    </row>
    <row r="20" spans="3:5" x14ac:dyDescent="0.25">
      <c r="C20" s="169" t="s">
        <v>233</v>
      </c>
    </row>
    <row r="22" spans="3:5" x14ac:dyDescent="0.25">
      <c r="D22" s="166"/>
      <c r="E22" s="166"/>
    </row>
    <row r="27" spans="3:5" x14ac:dyDescent="0.25">
      <c r="D27" s="166"/>
      <c r="E27" s="166"/>
    </row>
    <row r="28" spans="3:5" x14ac:dyDescent="0.25">
      <c r="D28" s="166"/>
      <c r="E28" s="166"/>
    </row>
    <row r="29" spans="3:5" x14ac:dyDescent="0.25">
      <c r="D29" s="166"/>
      <c r="E29" s="166"/>
    </row>
    <row r="30" spans="3:5" x14ac:dyDescent="0.25">
      <c r="D30" s="166"/>
      <c r="E30" s="1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P1686"/>
  <sheetViews>
    <sheetView workbookViewId="0">
      <selection activeCell="C65" sqref="C65"/>
    </sheetView>
  </sheetViews>
  <sheetFormatPr defaultRowHeight="13.2" x14ac:dyDescent="0.25"/>
  <cols>
    <col min="1" max="5" width="8.88671875" style="215"/>
    <col min="6" max="6" width="9.88671875" style="276" bestFit="1" customWidth="1"/>
    <col min="7" max="7" width="32.21875" style="215" bestFit="1" customWidth="1"/>
    <col min="8" max="8" width="10.77734375" style="215" bestFit="1" customWidth="1"/>
    <col min="9" max="15" width="8.88671875" style="215"/>
    <col min="16" max="16" width="2.5546875" style="215" customWidth="1"/>
    <col min="17" max="19" width="8.88671875" style="215"/>
    <col min="20" max="20" width="2.77734375" style="215" customWidth="1"/>
    <col min="21" max="21" width="5.21875" style="215" customWidth="1"/>
    <col min="22" max="22" width="9.33203125" style="215" customWidth="1"/>
    <col min="23" max="30" width="8.88671875" style="230"/>
    <col min="31" max="31" width="2.33203125" style="230" customWidth="1"/>
    <col min="32" max="42" width="8.88671875" style="230"/>
    <col min="43" max="262" width="8.88671875" style="215"/>
    <col min="263" max="263" width="9.88671875" style="215" bestFit="1" customWidth="1"/>
    <col min="264" max="264" width="32.21875" style="215" bestFit="1" customWidth="1"/>
    <col min="265" max="265" width="10.77734375" style="215" bestFit="1" customWidth="1"/>
    <col min="266" max="272" width="8.88671875" style="215"/>
    <col min="273" max="273" width="2.5546875" style="215" customWidth="1"/>
    <col min="274" max="518" width="8.88671875" style="215"/>
    <col min="519" max="519" width="9.88671875" style="215" bestFit="1" customWidth="1"/>
    <col min="520" max="520" width="32.21875" style="215" bestFit="1" customWidth="1"/>
    <col min="521" max="521" width="10.77734375" style="215" bestFit="1" customWidth="1"/>
    <col min="522" max="528" width="8.88671875" style="215"/>
    <col min="529" max="529" width="2.5546875" style="215" customWidth="1"/>
    <col min="530" max="774" width="8.88671875" style="215"/>
    <col min="775" max="775" width="9.88671875" style="215" bestFit="1" customWidth="1"/>
    <col min="776" max="776" width="32.21875" style="215" bestFit="1" customWidth="1"/>
    <col min="777" max="777" width="10.77734375" style="215" bestFit="1" customWidth="1"/>
    <col min="778" max="784" width="8.88671875" style="215"/>
    <col min="785" max="785" width="2.5546875" style="215" customWidth="1"/>
    <col min="786" max="1030" width="8.88671875" style="215"/>
    <col min="1031" max="1031" width="9.88671875" style="215" bestFit="1" customWidth="1"/>
    <col min="1032" max="1032" width="32.21875" style="215" bestFit="1" customWidth="1"/>
    <col min="1033" max="1033" width="10.77734375" style="215" bestFit="1" customWidth="1"/>
    <col min="1034" max="1040" width="8.88671875" style="215"/>
    <col min="1041" max="1041" width="2.5546875" style="215" customWidth="1"/>
    <col min="1042" max="1286" width="8.88671875" style="215"/>
    <col min="1287" max="1287" width="9.88671875" style="215" bestFit="1" customWidth="1"/>
    <col min="1288" max="1288" width="32.21875" style="215" bestFit="1" customWidth="1"/>
    <col min="1289" max="1289" width="10.77734375" style="215" bestFit="1" customWidth="1"/>
    <col min="1290" max="1296" width="8.88671875" style="215"/>
    <col min="1297" max="1297" width="2.5546875" style="215" customWidth="1"/>
    <col min="1298" max="1542" width="8.88671875" style="215"/>
    <col min="1543" max="1543" width="9.88671875" style="215" bestFit="1" customWidth="1"/>
    <col min="1544" max="1544" width="32.21875" style="215" bestFit="1" customWidth="1"/>
    <col min="1545" max="1545" width="10.77734375" style="215" bestFit="1" customWidth="1"/>
    <col min="1546" max="1552" width="8.88671875" style="215"/>
    <col min="1553" max="1553" width="2.5546875" style="215" customWidth="1"/>
    <col min="1554" max="1798" width="8.88671875" style="215"/>
    <col min="1799" max="1799" width="9.88671875" style="215" bestFit="1" customWidth="1"/>
    <col min="1800" max="1800" width="32.21875" style="215" bestFit="1" customWidth="1"/>
    <col min="1801" max="1801" width="10.77734375" style="215" bestFit="1" customWidth="1"/>
    <col min="1802" max="1808" width="8.88671875" style="215"/>
    <col min="1809" max="1809" width="2.5546875" style="215" customWidth="1"/>
    <col min="1810" max="2054" width="8.88671875" style="215"/>
    <col min="2055" max="2055" width="9.88671875" style="215" bestFit="1" customWidth="1"/>
    <col min="2056" max="2056" width="32.21875" style="215" bestFit="1" customWidth="1"/>
    <col min="2057" max="2057" width="10.77734375" style="215" bestFit="1" customWidth="1"/>
    <col min="2058" max="2064" width="8.88671875" style="215"/>
    <col min="2065" max="2065" width="2.5546875" style="215" customWidth="1"/>
    <col min="2066" max="2310" width="8.88671875" style="215"/>
    <col min="2311" max="2311" width="9.88671875" style="215" bestFit="1" customWidth="1"/>
    <col min="2312" max="2312" width="32.21875" style="215" bestFit="1" customWidth="1"/>
    <col min="2313" max="2313" width="10.77734375" style="215" bestFit="1" customWidth="1"/>
    <col min="2314" max="2320" width="8.88671875" style="215"/>
    <col min="2321" max="2321" width="2.5546875" style="215" customWidth="1"/>
    <col min="2322" max="2566" width="8.88671875" style="215"/>
    <col min="2567" max="2567" width="9.88671875" style="215" bestFit="1" customWidth="1"/>
    <col min="2568" max="2568" width="32.21875" style="215" bestFit="1" customWidth="1"/>
    <col min="2569" max="2569" width="10.77734375" style="215" bestFit="1" customWidth="1"/>
    <col min="2570" max="2576" width="8.88671875" style="215"/>
    <col min="2577" max="2577" width="2.5546875" style="215" customWidth="1"/>
    <col min="2578" max="2822" width="8.88671875" style="215"/>
    <col min="2823" max="2823" width="9.88671875" style="215" bestFit="1" customWidth="1"/>
    <col min="2824" max="2824" width="32.21875" style="215" bestFit="1" customWidth="1"/>
    <col min="2825" max="2825" width="10.77734375" style="215" bestFit="1" customWidth="1"/>
    <col min="2826" max="2832" width="8.88671875" style="215"/>
    <col min="2833" max="2833" width="2.5546875" style="215" customWidth="1"/>
    <col min="2834" max="3078" width="8.88671875" style="215"/>
    <col min="3079" max="3079" width="9.88671875" style="215" bestFit="1" customWidth="1"/>
    <col min="3080" max="3080" width="32.21875" style="215" bestFit="1" customWidth="1"/>
    <col min="3081" max="3081" width="10.77734375" style="215" bestFit="1" customWidth="1"/>
    <col min="3082" max="3088" width="8.88671875" style="215"/>
    <col min="3089" max="3089" width="2.5546875" style="215" customWidth="1"/>
    <col min="3090" max="3334" width="8.88671875" style="215"/>
    <col min="3335" max="3335" width="9.88671875" style="215" bestFit="1" customWidth="1"/>
    <col min="3336" max="3336" width="32.21875" style="215" bestFit="1" customWidth="1"/>
    <col min="3337" max="3337" width="10.77734375" style="215" bestFit="1" customWidth="1"/>
    <col min="3338" max="3344" width="8.88671875" style="215"/>
    <col min="3345" max="3345" width="2.5546875" style="215" customWidth="1"/>
    <col min="3346" max="3590" width="8.88671875" style="215"/>
    <col min="3591" max="3591" width="9.88671875" style="215" bestFit="1" customWidth="1"/>
    <col min="3592" max="3592" width="32.21875" style="215" bestFit="1" customWidth="1"/>
    <col min="3593" max="3593" width="10.77734375" style="215" bestFit="1" customWidth="1"/>
    <col min="3594" max="3600" width="8.88671875" style="215"/>
    <col min="3601" max="3601" width="2.5546875" style="215" customWidth="1"/>
    <col min="3602" max="3846" width="8.88671875" style="215"/>
    <col min="3847" max="3847" width="9.88671875" style="215" bestFit="1" customWidth="1"/>
    <col min="3848" max="3848" width="32.21875" style="215" bestFit="1" customWidth="1"/>
    <col min="3849" max="3849" width="10.77734375" style="215" bestFit="1" customWidth="1"/>
    <col min="3850" max="3856" width="8.88671875" style="215"/>
    <col min="3857" max="3857" width="2.5546875" style="215" customWidth="1"/>
    <col min="3858" max="4102" width="8.88671875" style="215"/>
    <col min="4103" max="4103" width="9.88671875" style="215" bestFit="1" customWidth="1"/>
    <col min="4104" max="4104" width="32.21875" style="215" bestFit="1" customWidth="1"/>
    <col min="4105" max="4105" width="10.77734375" style="215" bestFit="1" customWidth="1"/>
    <col min="4106" max="4112" width="8.88671875" style="215"/>
    <col min="4113" max="4113" width="2.5546875" style="215" customWidth="1"/>
    <col min="4114" max="4358" width="8.88671875" style="215"/>
    <col min="4359" max="4359" width="9.88671875" style="215" bestFit="1" customWidth="1"/>
    <col min="4360" max="4360" width="32.21875" style="215" bestFit="1" customWidth="1"/>
    <col min="4361" max="4361" width="10.77734375" style="215" bestFit="1" customWidth="1"/>
    <col min="4362" max="4368" width="8.88671875" style="215"/>
    <col min="4369" max="4369" width="2.5546875" style="215" customWidth="1"/>
    <col min="4370" max="4614" width="8.88671875" style="215"/>
    <col min="4615" max="4615" width="9.88671875" style="215" bestFit="1" customWidth="1"/>
    <col min="4616" max="4616" width="32.21875" style="215" bestFit="1" customWidth="1"/>
    <col min="4617" max="4617" width="10.77734375" style="215" bestFit="1" customWidth="1"/>
    <col min="4618" max="4624" width="8.88671875" style="215"/>
    <col min="4625" max="4625" width="2.5546875" style="215" customWidth="1"/>
    <col min="4626" max="4870" width="8.88671875" style="215"/>
    <col min="4871" max="4871" width="9.88671875" style="215" bestFit="1" customWidth="1"/>
    <col min="4872" max="4872" width="32.21875" style="215" bestFit="1" customWidth="1"/>
    <col min="4873" max="4873" width="10.77734375" style="215" bestFit="1" customWidth="1"/>
    <col min="4874" max="4880" width="8.88671875" style="215"/>
    <col min="4881" max="4881" width="2.5546875" style="215" customWidth="1"/>
    <col min="4882" max="5126" width="8.88671875" style="215"/>
    <col min="5127" max="5127" width="9.88671875" style="215" bestFit="1" customWidth="1"/>
    <col min="5128" max="5128" width="32.21875" style="215" bestFit="1" customWidth="1"/>
    <col min="5129" max="5129" width="10.77734375" style="215" bestFit="1" customWidth="1"/>
    <col min="5130" max="5136" width="8.88671875" style="215"/>
    <col min="5137" max="5137" width="2.5546875" style="215" customWidth="1"/>
    <col min="5138" max="5382" width="8.88671875" style="215"/>
    <col min="5383" max="5383" width="9.88671875" style="215" bestFit="1" customWidth="1"/>
    <col min="5384" max="5384" width="32.21875" style="215" bestFit="1" customWidth="1"/>
    <col min="5385" max="5385" width="10.77734375" style="215" bestFit="1" customWidth="1"/>
    <col min="5386" max="5392" width="8.88671875" style="215"/>
    <col min="5393" max="5393" width="2.5546875" style="215" customWidth="1"/>
    <col min="5394" max="5638" width="8.88671875" style="215"/>
    <col min="5639" max="5639" width="9.88671875" style="215" bestFit="1" customWidth="1"/>
    <col min="5640" max="5640" width="32.21875" style="215" bestFit="1" customWidth="1"/>
    <col min="5641" max="5641" width="10.77734375" style="215" bestFit="1" customWidth="1"/>
    <col min="5642" max="5648" width="8.88671875" style="215"/>
    <col min="5649" max="5649" width="2.5546875" style="215" customWidth="1"/>
    <col min="5650" max="5894" width="8.88671875" style="215"/>
    <col min="5895" max="5895" width="9.88671875" style="215" bestFit="1" customWidth="1"/>
    <col min="5896" max="5896" width="32.21875" style="215" bestFit="1" customWidth="1"/>
    <col min="5897" max="5897" width="10.77734375" style="215" bestFit="1" customWidth="1"/>
    <col min="5898" max="5904" width="8.88671875" style="215"/>
    <col min="5905" max="5905" width="2.5546875" style="215" customWidth="1"/>
    <col min="5906" max="6150" width="8.88671875" style="215"/>
    <col min="6151" max="6151" width="9.88671875" style="215" bestFit="1" customWidth="1"/>
    <col min="6152" max="6152" width="32.21875" style="215" bestFit="1" customWidth="1"/>
    <col min="6153" max="6153" width="10.77734375" style="215" bestFit="1" customWidth="1"/>
    <col min="6154" max="6160" width="8.88671875" style="215"/>
    <col min="6161" max="6161" width="2.5546875" style="215" customWidth="1"/>
    <col min="6162" max="6406" width="8.88671875" style="215"/>
    <col min="6407" max="6407" width="9.88671875" style="215" bestFit="1" customWidth="1"/>
    <col min="6408" max="6408" width="32.21875" style="215" bestFit="1" customWidth="1"/>
    <col min="6409" max="6409" width="10.77734375" style="215" bestFit="1" customWidth="1"/>
    <col min="6410" max="6416" width="8.88671875" style="215"/>
    <col min="6417" max="6417" width="2.5546875" style="215" customWidth="1"/>
    <col min="6418" max="6662" width="8.88671875" style="215"/>
    <col min="6663" max="6663" width="9.88671875" style="215" bestFit="1" customWidth="1"/>
    <col min="6664" max="6664" width="32.21875" style="215" bestFit="1" customWidth="1"/>
    <col min="6665" max="6665" width="10.77734375" style="215" bestFit="1" customWidth="1"/>
    <col min="6666" max="6672" width="8.88671875" style="215"/>
    <col min="6673" max="6673" width="2.5546875" style="215" customWidth="1"/>
    <col min="6674" max="6918" width="8.88671875" style="215"/>
    <col min="6919" max="6919" width="9.88671875" style="215" bestFit="1" customWidth="1"/>
    <col min="6920" max="6920" width="32.21875" style="215" bestFit="1" customWidth="1"/>
    <col min="6921" max="6921" width="10.77734375" style="215" bestFit="1" customWidth="1"/>
    <col min="6922" max="6928" width="8.88671875" style="215"/>
    <col min="6929" max="6929" width="2.5546875" style="215" customWidth="1"/>
    <col min="6930" max="7174" width="8.88671875" style="215"/>
    <col min="7175" max="7175" width="9.88671875" style="215" bestFit="1" customWidth="1"/>
    <col min="7176" max="7176" width="32.21875" style="215" bestFit="1" customWidth="1"/>
    <col min="7177" max="7177" width="10.77734375" style="215" bestFit="1" customWidth="1"/>
    <col min="7178" max="7184" width="8.88671875" style="215"/>
    <col min="7185" max="7185" width="2.5546875" style="215" customWidth="1"/>
    <col min="7186" max="7430" width="8.88671875" style="215"/>
    <col min="7431" max="7431" width="9.88671875" style="215" bestFit="1" customWidth="1"/>
    <col min="7432" max="7432" width="32.21875" style="215" bestFit="1" customWidth="1"/>
    <col min="7433" max="7433" width="10.77734375" style="215" bestFit="1" customWidth="1"/>
    <col min="7434" max="7440" width="8.88671875" style="215"/>
    <col min="7441" max="7441" width="2.5546875" style="215" customWidth="1"/>
    <col min="7442" max="7686" width="8.88671875" style="215"/>
    <col min="7687" max="7687" width="9.88671875" style="215" bestFit="1" customWidth="1"/>
    <col min="7688" max="7688" width="32.21875" style="215" bestFit="1" customWidth="1"/>
    <col min="7689" max="7689" width="10.77734375" style="215" bestFit="1" customWidth="1"/>
    <col min="7690" max="7696" width="8.88671875" style="215"/>
    <col min="7697" max="7697" width="2.5546875" style="215" customWidth="1"/>
    <col min="7698" max="7942" width="8.88671875" style="215"/>
    <col min="7943" max="7943" width="9.88671875" style="215" bestFit="1" customWidth="1"/>
    <col min="7944" max="7944" width="32.21875" style="215" bestFit="1" customWidth="1"/>
    <col min="7945" max="7945" width="10.77734375" style="215" bestFit="1" customWidth="1"/>
    <col min="7946" max="7952" width="8.88671875" style="215"/>
    <col min="7953" max="7953" width="2.5546875" style="215" customWidth="1"/>
    <col min="7954" max="8198" width="8.88671875" style="215"/>
    <col min="8199" max="8199" width="9.88671875" style="215" bestFit="1" customWidth="1"/>
    <col min="8200" max="8200" width="32.21875" style="215" bestFit="1" customWidth="1"/>
    <col min="8201" max="8201" width="10.77734375" style="215" bestFit="1" customWidth="1"/>
    <col min="8202" max="8208" width="8.88671875" style="215"/>
    <col min="8209" max="8209" width="2.5546875" style="215" customWidth="1"/>
    <col min="8210" max="8454" width="8.88671875" style="215"/>
    <col min="8455" max="8455" width="9.88671875" style="215" bestFit="1" customWidth="1"/>
    <col min="8456" max="8456" width="32.21875" style="215" bestFit="1" customWidth="1"/>
    <col min="8457" max="8457" width="10.77734375" style="215" bestFit="1" customWidth="1"/>
    <col min="8458" max="8464" width="8.88671875" style="215"/>
    <col min="8465" max="8465" width="2.5546875" style="215" customWidth="1"/>
    <col min="8466" max="8710" width="8.88671875" style="215"/>
    <col min="8711" max="8711" width="9.88671875" style="215" bestFit="1" customWidth="1"/>
    <col min="8712" max="8712" width="32.21875" style="215" bestFit="1" customWidth="1"/>
    <col min="8713" max="8713" width="10.77734375" style="215" bestFit="1" customWidth="1"/>
    <col min="8714" max="8720" width="8.88671875" style="215"/>
    <col min="8721" max="8721" width="2.5546875" style="215" customWidth="1"/>
    <col min="8722" max="8966" width="8.88671875" style="215"/>
    <col min="8967" max="8967" width="9.88671875" style="215" bestFit="1" customWidth="1"/>
    <col min="8968" max="8968" width="32.21875" style="215" bestFit="1" customWidth="1"/>
    <col min="8969" max="8969" width="10.77734375" style="215" bestFit="1" customWidth="1"/>
    <col min="8970" max="8976" width="8.88671875" style="215"/>
    <col min="8977" max="8977" width="2.5546875" style="215" customWidth="1"/>
    <col min="8978" max="9222" width="8.88671875" style="215"/>
    <col min="9223" max="9223" width="9.88671875" style="215" bestFit="1" customWidth="1"/>
    <col min="9224" max="9224" width="32.21875" style="215" bestFit="1" customWidth="1"/>
    <col min="9225" max="9225" width="10.77734375" style="215" bestFit="1" customWidth="1"/>
    <col min="9226" max="9232" width="8.88671875" style="215"/>
    <col min="9233" max="9233" width="2.5546875" style="215" customWidth="1"/>
    <col min="9234" max="9478" width="8.88671875" style="215"/>
    <col min="9479" max="9479" width="9.88671875" style="215" bestFit="1" customWidth="1"/>
    <col min="9480" max="9480" width="32.21875" style="215" bestFit="1" customWidth="1"/>
    <col min="9481" max="9481" width="10.77734375" style="215" bestFit="1" customWidth="1"/>
    <col min="9482" max="9488" width="8.88671875" style="215"/>
    <col min="9489" max="9489" width="2.5546875" style="215" customWidth="1"/>
    <col min="9490" max="9734" width="8.88671875" style="215"/>
    <col min="9735" max="9735" width="9.88671875" style="215" bestFit="1" customWidth="1"/>
    <col min="9736" max="9736" width="32.21875" style="215" bestFit="1" customWidth="1"/>
    <col min="9737" max="9737" width="10.77734375" style="215" bestFit="1" customWidth="1"/>
    <col min="9738" max="9744" width="8.88671875" style="215"/>
    <col min="9745" max="9745" width="2.5546875" style="215" customWidth="1"/>
    <col min="9746" max="9990" width="8.88671875" style="215"/>
    <col min="9991" max="9991" width="9.88671875" style="215" bestFit="1" customWidth="1"/>
    <col min="9992" max="9992" width="32.21875" style="215" bestFit="1" customWidth="1"/>
    <col min="9993" max="9993" width="10.77734375" style="215" bestFit="1" customWidth="1"/>
    <col min="9994" max="10000" width="8.88671875" style="215"/>
    <col min="10001" max="10001" width="2.5546875" style="215" customWidth="1"/>
    <col min="10002" max="10246" width="8.88671875" style="215"/>
    <col min="10247" max="10247" width="9.88671875" style="215" bestFit="1" customWidth="1"/>
    <col min="10248" max="10248" width="32.21875" style="215" bestFit="1" customWidth="1"/>
    <col min="10249" max="10249" width="10.77734375" style="215" bestFit="1" customWidth="1"/>
    <col min="10250" max="10256" width="8.88671875" style="215"/>
    <col min="10257" max="10257" width="2.5546875" style="215" customWidth="1"/>
    <col min="10258" max="10502" width="8.88671875" style="215"/>
    <col min="10503" max="10503" width="9.88671875" style="215" bestFit="1" customWidth="1"/>
    <col min="10504" max="10504" width="32.21875" style="215" bestFit="1" customWidth="1"/>
    <col min="10505" max="10505" width="10.77734375" style="215" bestFit="1" customWidth="1"/>
    <col min="10506" max="10512" width="8.88671875" style="215"/>
    <col min="10513" max="10513" width="2.5546875" style="215" customWidth="1"/>
    <col min="10514" max="10758" width="8.88671875" style="215"/>
    <col min="10759" max="10759" width="9.88671875" style="215" bestFit="1" customWidth="1"/>
    <col min="10760" max="10760" width="32.21875" style="215" bestFit="1" customWidth="1"/>
    <col min="10761" max="10761" width="10.77734375" style="215" bestFit="1" customWidth="1"/>
    <col min="10762" max="10768" width="8.88671875" style="215"/>
    <col min="10769" max="10769" width="2.5546875" style="215" customWidth="1"/>
    <col min="10770" max="11014" width="8.88671875" style="215"/>
    <col min="11015" max="11015" width="9.88671875" style="215" bestFit="1" customWidth="1"/>
    <col min="11016" max="11016" width="32.21875" style="215" bestFit="1" customWidth="1"/>
    <col min="11017" max="11017" width="10.77734375" style="215" bestFit="1" customWidth="1"/>
    <col min="11018" max="11024" width="8.88671875" style="215"/>
    <col min="11025" max="11025" width="2.5546875" style="215" customWidth="1"/>
    <col min="11026" max="11270" width="8.88671875" style="215"/>
    <col min="11271" max="11271" width="9.88671875" style="215" bestFit="1" customWidth="1"/>
    <col min="11272" max="11272" width="32.21875" style="215" bestFit="1" customWidth="1"/>
    <col min="11273" max="11273" width="10.77734375" style="215" bestFit="1" customWidth="1"/>
    <col min="11274" max="11280" width="8.88671875" style="215"/>
    <col min="11281" max="11281" width="2.5546875" style="215" customWidth="1"/>
    <col min="11282" max="11526" width="8.88671875" style="215"/>
    <col min="11527" max="11527" width="9.88671875" style="215" bestFit="1" customWidth="1"/>
    <col min="11528" max="11528" width="32.21875" style="215" bestFit="1" customWidth="1"/>
    <col min="11529" max="11529" width="10.77734375" style="215" bestFit="1" customWidth="1"/>
    <col min="11530" max="11536" width="8.88671875" style="215"/>
    <col min="11537" max="11537" width="2.5546875" style="215" customWidth="1"/>
    <col min="11538" max="11782" width="8.88671875" style="215"/>
    <col min="11783" max="11783" width="9.88671875" style="215" bestFit="1" customWidth="1"/>
    <col min="11784" max="11784" width="32.21875" style="215" bestFit="1" customWidth="1"/>
    <col min="11785" max="11785" width="10.77734375" style="215" bestFit="1" customWidth="1"/>
    <col min="11786" max="11792" width="8.88671875" style="215"/>
    <col min="11793" max="11793" width="2.5546875" style="215" customWidth="1"/>
    <col min="11794" max="12038" width="8.88671875" style="215"/>
    <col min="12039" max="12039" width="9.88671875" style="215" bestFit="1" customWidth="1"/>
    <col min="12040" max="12040" width="32.21875" style="215" bestFit="1" customWidth="1"/>
    <col min="12041" max="12041" width="10.77734375" style="215" bestFit="1" customWidth="1"/>
    <col min="12042" max="12048" width="8.88671875" style="215"/>
    <col min="12049" max="12049" width="2.5546875" style="215" customWidth="1"/>
    <col min="12050" max="12294" width="8.88671875" style="215"/>
    <col min="12295" max="12295" width="9.88671875" style="215" bestFit="1" customWidth="1"/>
    <col min="12296" max="12296" width="32.21875" style="215" bestFit="1" customWidth="1"/>
    <col min="12297" max="12297" width="10.77734375" style="215" bestFit="1" customWidth="1"/>
    <col min="12298" max="12304" width="8.88671875" style="215"/>
    <col min="12305" max="12305" width="2.5546875" style="215" customWidth="1"/>
    <col min="12306" max="12550" width="8.88671875" style="215"/>
    <col min="12551" max="12551" width="9.88671875" style="215" bestFit="1" customWidth="1"/>
    <col min="12552" max="12552" width="32.21875" style="215" bestFit="1" customWidth="1"/>
    <col min="12553" max="12553" width="10.77734375" style="215" bestFit="1" customWidth="1"/>
    <col min="12554" max="12560" width="8.88671875" style="215"/>
    <col min="12561" max="12561" width="2.5546875" style="215" customWidth="1"/>
    <col min="12562" max="12806" width="8.88671875" style="215"/>
    <col min="12807" max="12807" width="9.88671875" style="215" bestFit="1" customWidth="1"/>
    <col min="12808" max="12808" width="32.21875" style="215" bestFit="1" customWidth="1"/>
    <col min="12809" max="12809" width="10.77734375" style="215" bestFit="1" customWidth="1"/>
    <col min="12810" max="12816" width="8.88671875" style="215"/>
    <col min="12817" max="12817" width="2.5546875" style="215" customWidth="1"/>
    <col min="12818" max="13062" width="8.88671875" style="215"/>
    <col min="13063" max="13063" width="9.88671875" style="215" bestFit="1" customWidth="1"/>
    <col min="13064" max="13064" width="32.21875" style="215" bestFit="1" customWidth="1"/>
    <col min="13065" max="13065" width="10.77734375" style="215" bestFit="1" customWidth="1"/>
    <col min="13066" max="13072" width="8.88671875" style="215"/>
    <col min="13073" max="13073" width="2.5546875" style="215" customWidth="1"/>
    <col min="13074" max="13318" width="8.88671875" style="215"/>
    <col min="13319" max="13319" width="9.88671875" style="215" bestFit="1" customWidth="1"/>
    <col min="13320" max="13320" width="32.21875" style="215" bestFit="1" customWidth="1"/>
    <col min="13321" max="13321" width="10.77734375" style="215" bestFit="1" customWidth="1"/>
    <col min="13322" max="13328" width="8.88671875" style="215"/>
    <col min="13329" max="13329" width="2.5546875" style="215" customWidth="1"/>
    <col min="13330" max="13574" width="8.88671875" style="215"/>
    <col min="13575" max="13575" width="9.88671875" style="215" bestFit="1" customWidth="1"/>
    <col min="13576" max="13576" width="32.21875" style="215" bestFit="1" customWidth="1"/>
    <col min="13577" max="13577" width="10.77734375" style="215" bestFit="1" customWidth="1"/>
    <col min="13578" max="13584" width="8.88671875" style="215"/>
    <col min="13585" max="13585" width="2.5546875" style="215" customWidth="1"/>
    <col min="13586" max="13830" width="8.88671875" style="215"/>
    <col min="13831" max="13831" width="9.88671875" style="215" bestFit="1" customWidth="1"/>
    <col min="13832" max="13832" width="32.21875" style="215" bestFit="1" customWidth="1"/>
    <col min="13833" max="13833" width="10.77734375" style="215" bestFit="1" customWidth="1"/>
    <col min="13834" max="13840" width="8.88671875" style="215"/>
    <col min="13841" max="13841" width="2.5546875" style="215" customWidth="1"/>
    <col min="13842" max="14086" width="8.88671875" style="215"/>
    <col min="14087" max="14087" width="9.88671875" style="215" bestFit="1" customWidth="1"/>
    <col min="14088" max="14088" width="32.21875" style="215" bestFit="1" customWidth="1"/>
    <col min="14089" max="14089" width="10.77734375" style="215" bestFit="1" customWidth="1"/>
    <col min="14090" max="14096" width="8.88671875" style="215"/>
    <col min="14097" max="14097" width="2.5546875" style="215" customWidth="1"/>
    <col min="14098" max="14342" width="8.88671875" style="215"/>
    <col min="14343" max="14343" width="9.88671875" style="215" bestFit="1" customWidth="1"/>
    <col min="14344" max="14344" width="32.21875" style="215" bestFit="1" customWidth="1"/>
    <col min="14345" max="14345" width="10.77734375" style="215" bestFit="1" customWidth="1"/>
    <col min="14346" max="14352" width="8.88671875" style="215"/>
    <col min="14353" max="14353" width="2.5546875" style="215" customWidth="1"/>
    <col min="14354" max="14598" width="8.88671875" style="215"/>
    <col min="14599" max="14599" width="9.88671875" style="215" bestFit="1" customWidth="1"/>
    <col min="14600" max="14600" width="32.21875" style="215" bestFit="1" customWidth="1"/>
    <col min="14601" max="14601" width="10.77734375" style="215" bestFit="1" customWidth="1"/>
    <col min="14602" max="14608" width="8.88671875" style="215"/>
    <col min="14609" max="14609" width="2.5546875" style="215" customWidth="1"/>
    <col min="14610" max="14854" width="8.88671875" style="215"/>
    <col min="14855" max="14855" width="9.88671875" style="215" bestFit="1" customWidth="1"/>
    <col min="14856" max="14856" width="32.21875" style="215" bestFit="1" customWidth="1"/>
    <col min="14857" max="14857" width="10.77734375" style="215" bestFit="1" customWidth="1"/>
    <col min="14858" max="14864" width="8.88671875" style="215"/>
    <col min="14865" max="14865" width="2.5546875" style="215" customWidth="1"/>
    <col min="14866" max="15110" width="8.88671875" style="215"/>
    <col min="15111" max="15111" width="9.88671875" style="215" bestFit="1" customWidth="1"/>
    <col min="15112" max="15112" width="32.21875" style="215" bestFit="1" customWidth="1"/>
    <col min="15113" max="15113" width="10.77734375" style="215" bestFit="1" customWidth="1"/>
    <col min="15114" max="15120" width="8.88671875" style="215"/>
    <col min="15121" max="15121" width="2.5546875" style="215" customWidth="1"/>
    <col min="15122" max="15366" width="8.88671875" style="215"/>
    <col min="15367" max="15367" width="9.88671875" style="215" bestFit="1" customWidth="1"/>
    <col min="15368" max="15368" width="32.21875" style="215" bestFit="1" customWidth="1"/>
    <col min="15369" max="15369" width="10.77734375" style="215" bestFit="1" customWidth="1"/>
    <col min="15370" max="15376" width="8.88671875" style="215"/>
    <col min="15377" max="15377" width="2.5546875" style="215" customWidth="1"/>
    <col min="15378" max="15622" width="8.88671875" style="215"/>
    <col min="15623" max="15623" width="9.88671875" style="215" bestFit="1" customWidth="1"/>
    <col min="15624" max="15624" width="32.21875" style="215" bestFit="1" customWidth="1"/>
    <col min="15625" max="15625" width="10.77734375" style="215" bestFit="1" customWidth="1"/>
    <col min="15626" max="15632" width="8.88671875" style="215"/>
    <col min="15633" max="15633" width="2.5546875" style="215" customWidth="1"/>
    <col min="15634" max="15878" width="8.88671875" style="215"/>
    <col min="15879" max="15879" width="9.88671875" style="215" bestFit="1" customWidth="1"/>
    <col min="15880" max="15880" width="32.21875" style="215" bestFit="1" customWidth="1"/>
    <col min="15881" max="15881" width="10.77734375" style="215" bestFit="1" customWidth="1"/>
    <col min="15882" max="15888" width="8.88671875" style="215"/>
    <col min="15889" max="15889" width="2.5546875" style="215" customWidth="1"/>
    <col min="15890" max="16134" width="8.88671875" style="215"/>
    <col min="16135" max="16135" width="9.88671875" style="215" bestFit="1" customWidth="1"/>
    <col min="16136" max="16136" width="32.21875" style="215" bestFit="1" customWidth="1"/>
    <col min="16137" max="16137" width="10.77734375" style="215" bestFit="1" customWidth="1"/>
    <col min="16138" max="16144" width="8.88671875" style="215"/>
    <col min="16145" max="16145" width="2.5546875" style="215" customWidth="1"/>
    <col min="16146" max="16384" width="8.88671875" style="215"/>
  </cols>
  <sheetData>
    <row r="1" spans="1:31" x14ac:dyDescent="0.25">
      <c r="A1" s="215" t="s">
        <v>276</v>
      </c>
      <c r="D1" s="227" t="s">
        <v>277</v>
      </c>
      <c r="E1" s="215" t="s">
        <v>273</v>
      </c>
      <c r="F1" s="271" t="s">
        <v>241</v>
      </c>
      <c r="G1" s="213" t="s">
        <v>16</v>
      </c>
      <c r="H1" s="213" t="s">
        <v>242</v>
      </c>
      <c r="I1" s="214" t="s">
        <v>243</v>
      </c>
      <c r="J1" s="214" t="s">
        <v>244</v>
      </c>
      <c r="K1" s="214" t="s">
        <v>245</v>
      </c>
    </row>
    <row r="2" spans="1:31" hidden="1" x14ac:dyDescent="0.25">
      <c r="A2" s="215">
        <v>1</v>
      </c>
      <c r="B2" s="215" t="e">
        <f>VLOOKUP(A2,$A$50:$A$81,1,FALSE)</f>
        <v>#N/A</v>
      </c>
      <c r="D2" s="269">
        <v>1</v>
      </c>
      <c r="E2" s="269">
        <v>1</v>
      </c>
      <c r="F2" s="272">
        <v>2</v>
      </c>
      <c r="G2" s="232" t="s">
        <v>246</v>
      </c>
      <c r="H2" s="237" t="s">
        <v>250</v>
      </c>
      <c r="I2" s="218"/>
      <c r="J2" s="218"/>
      <c r="K2" s="218"/>
    </row>
    <row r="3" spans="1:31" hidden="1" x14ac:dyDescent="0.25">
      <c r="A3" s="215">
        <v>2</v>
      </c>
      <c r="B3" s="215">
        <f t="shared" ref="B3:B40" si="0">VLOOKUP(A3,$A$50:$A$81,1,FALSE)</f>
        <v>2</v>
      </c>
      <c r="D3" s="269">
        <v>1</v>
      </c>
      <c r="E3" s="269">
        <v>1</v>
      </c>
      <c r="F3" s="272">
        <v>4</v>
      </c>
      <c r="G3" s="232" t="s">
        <v>246</v>
      </c>
      <c r="H3" s="237" t="s">
        <v>250</v>
      </c>
      <c r="I3" s="218"/>
      <c r="J3" s="218"/>
      <c r="K3" s="218"/>
    </row>
    <row r="4" spans="1:31" hidden="1" x14ac:dyDescent="0.25">
      <c r="A4" s="215">
        <v>3</v>
      </c>
      <c r="B4" s="215" t="e">
        <f t="shared" si="0"/>
        <v>#N/A</v>
      </c>
      <c r="D4" s="215">
        <v>1</v>
      </c>
      <c r="F4" s="272">
        <v>6</v>
      </c>
      <c r="G4" s="232" t="s">
        <v>246</v>
      </c>
      <c r="H4" s="237" t="s">
        <v>250</v>
      </c>
      <c r="I4" s="221">
        <f>(11.3+11.1+13.4+11.2+10.9)/5</f>
        <v>11.58</v>
      </c>
      <c r="J4" s="218">
        <f>39*20</f>
        <v>780</v>
      </c>
      <c r="K4" s="222">
        <f>100/(I4*SQRT(J4))</f>
        <v>0.30920331348852892</v>
      </c>
    </row>
    <row r="5" spans="1:31" x14ac:dyDescent="0.25">
      <c r="A5" s="215">
        <v>4</v>
      </c>
      <c r="B5" s="215">
        <f t="shared" si="0"/>
        <v>4</v>
      </c>
      <c r="D5" s="269">
        <v>1</v>
      </c>
      <c r="E5" s="270" t="s">
        <v>274</v>
      </c>
      <c r="F5" s="273">
        <v>8</v>
      </c>
      <c r="G5" s="232" t="s">
        <v>246</v>
      </c>
      <c r="H5" s="237" t="s">
        <v>250</v>
      </c>
      <c r="I5" s="221">
        <v>15.24</v>
      </c>
      <c r="J5" s="218">
        <f>14*20</f>
        <v>280</v>
      </c>
      <c r="K5" s="223">
        <f>100/(I5*SQRT(J5))</f>
        <v>0.39213537051653335</v>
      </c>
    </row>
    <row r="6" spans="1:31" hidden="1" x14ac:dyDescent="0.25">
      <c r="A6" s="215">
        <v>5</v>
      </c>
      <c r="B6" s="215" t="e">
        <f t="shared" si="0"/>
        <v>#N/A</v>
      </c>
      <c r="F6" s="272">
        <v>10</v>
      </c>
      <c r="G6" s="232" t="s">
        <v>246</v>
      </c>
      <c r="H6" s="238" t="s">
        <v>248</v>
      </c>
      <c r="I6" s="216"/>
      <c r="J6" s="216"/>
      <c r="K6" s="216"/>
      <c r="W6" s="231"/>
    </row>
    <row r="7" spans="1:31" hidden="1" x14ac:dyDescent="0.25">
      <c r="A7" s="215">
        <v>6</v>
      </c>
      <c r="B7" s="215">
        <f t="shared" si="0"/>
        <v>6</v>
      </c>
      <c r="E7" s="215">
        <v>1</v>
      </c>
      <c r="F7" s="272">
        <v>11</v>
      </c>
      <c r="G7" s="232" t="s">
        <v>246</v>
      </c>
      <c r="H7" s="237" t="s">
        <v>250</v>
      </c>
      <c r="I7" s="218"/>
      <c r="J7" s="218"/>
      <c r="K7" s="221"/>
      <c r="W7" s="228"/>
      <c r="X7" s="217"/>
    </row>
    <row r="8" spans="1:31" hidden="1" x14ac:dyDescent="0.25">
      <c r="A8" s="215">
        <v>7</v>
      </c>
      <c r="B8" s="215" t="e">
        <f t="shared" si="0"/>
        <v>#N/A</v>
      </c>
      <c r="F8" s="272">
        <v>13</v>
      </c>
      <c r="G8" s="232" t="s">
        <v>246</v>
      </c>
      <c r="H8" s="238" t="s">
        <v>248</v>
      </c>
      <c r="I8" s="216"/>
      <c r="J8" s="216"/>
      <c r="K8" s="216"/>
      <c r="W8" s="228"/>
      <c r="X8" s="217"/>
    </row>
    <row r="9" spans="1:31" hidden="1" x14ac:dyDescent="0.25">
      <c r="A9" s="215">
        <v>8</v>
      </c>
      <c r="B9" s="215">
        <f t="shared" si="0"/>
        <v>8</v>
      </c>
      <c r="E9" s="215">
        <v>1</v>
      </c>
      <c r="F9" s="274">
        <v>15</v>
      </c>
      <c r="G9" s="232" t="s">
        <v>246</v>
      </c>
      <c r="H9" s="237" t="s">
        <v>250</v>
      </c>
      <c r="I9" s="226">
        <f>(5.9+5.9+7+9.6+7.2)/5</f>
        <v>7.12</v>
      </c>
      <c r="J9" s="218">
        <f>9*20</f>
        <v>180</v>
      </c>
      <c r="K9" s="221">
        <f>100/(I9*SQRT(J9))</f>
        <v>1.0468483040729353</v>
      </c>
      <c r="W9" s="228"/>
      <c r="X9" s="217"/>
    </row>
    <row r="10" spans="1:31" ht="13.2" hidden="1" customHeight="1" x14ac:dyDescent="0.25">
      <c r="A10" s="215">
        <v>9</v>
      </c>
      <c r="B10" s="215" t="e">
        <f t="shared" si="0"/>
        <v>#N/A</v>
      </c>
      <c r="E10" s="215">
        <v>1</v>
      </c>
      <c r="F10" s="273">
        <v>17</v>
      </c>
      <c r="G10" s="232" t="s">
        <v>246</v>
      </c>
      <c r="H10" s="237" t="s">
        <v>250</v>
      </c>
      <c r="I10" s="226">
        <f>(15.2+8.5+9.6+9.8+8.6)/5</f>
        <v>10.34</v>
      </c>
      <c r="J10" s="218">
        <f>26*20</f>
        <v>520</v>
      </c>
      <c r="K10" s="223">
        <f>100/(I10*SQRT(J10))</f>
        <v>0.42410929366877625</v>
      </c>
      <c r="O10" s="519" t="s">
        <v>249</v>
      </c>
      <c r="P10" s="519"/>
      <c r="Q10" s="519"/>
      <c r="R10" s="519"/>
      <c r="S10" s="519"/>
      <c r="T10" s="240"/>
      <c r="W10" s="228"/>
      <c r="X10" s="217"/>
    </row>
    <row r="11" spans="1:31" ht="13.2" customHeight="1" x14ac:dyDescent="0.25">
      <c r="A11" s="215">
        <v>18</v>
      </c>
      <c r="B11" s="215" t="e">
        <f t="shared" si="0"/>
        <v>#N/A</v>
      </c>
      <c r="E11" s="227" t="s">
        <v>274</v>
      </c>
      <c r="F11" s="272">
        <v>20</v>
      </c>
      <c r="G11" s="232" t="s">
        <v>246</v>
      </c>
      <c r="H11" s="237" t="s">
        <v>253</v>
      </c>
      <c r="I11" s="218"/>
      <c r="J11" s="218"/>
      <c r="K11" s="221"/>
      <c r="N11" s="219" t="s">
        <v>243</v>
      </c>
      <c r="O11" s="519"/>
      <c r="P11" s="519"/>
      <c r="Q11" s="519"/>
      <c r="R11" s="519"/>
      <c r="S11" s="519"/>
      <c r="T11" s="240"/>
      <c r="W11" s="228"/>
      <c r="X11" s="217"/>
    </row>
    <row r="12" spans="1:31" x14ac:dyDescent="0.25">
      <c r="A12" s="215">
        <v>39</v>
      </c>
      <c r="B12" s="215" t="e">
        <f t="shared" si="0"/>
        <v>#N/A</v>
      </c>
      <c r="E12" s="227" t="s">
        <v>274</v>
      </c>
      <c r="F12" s="272">
        <v>22</v>
      </c>
      <c r="G12" s="232" t="s">
        <v>246</v>
      </c>
      <c r="H12" s="237" t="s">
        <v>250</v>
      </c>
      <c r="I12" s="218"/>
      <c r="J12" s="218"/>
      <c r="K12" s="221"/>
      <c r="N12" s="220">
        <v>19</v>
      </c>
      <c r="O12" s="519"/>
      <c r="P12" s="519"/>
      <c r="Q12" s="519"/>
      <c r="R12" s="519"/>
      <c r="S12" s="519"/>
      <c r="T12" s="240"/>
      <c r="W12" s="228"/>
      <c r="X12" s="217"/>
    </row>
    <row r="13" spans="1:31" x14ac:dyDescent="0.25">
      <c r="A13" s="215">
        <v>48</v>
      </c>
      <c r="B13" s="215" t="e">
        <f t="shared" si="0"/>
        <v>#N/A</v>
      </c>
      <c r="E13" s="227" t="s">
        <v>274</v>
      </c>
      <c r="F13" s="273">
        <v>24</v>
      </c>
      <c r="G13" s="232" t="s">
        <v>246</v>
      </c>
      <c r="H13" s="237" t="s">
        <v>250</v>
      </c>
      <c r="I13" s="226">
        <v>14.3</v>
      </c>
      <c r="J13" s="218">
        <f>16*20</f>
        <v>320</v>
      </c>
      <c r="K13" s="223">
        <f>100/(I13*SQRT(J13))</f>
        <v>0.39092097508737578</v>
      </c>
      <c r="T13" s="241"/>
      <c r="U13" s="242"/>
      <c r="V13" s="242"/>
      <c r="W13" s="243"/>
      <c r="X13" s="244"/>
      <c r="Y13" s="245"/>
      <c r="Z13" s="245"/>
      <c r="AA13" s="245"/>
      <c r="AB13" s="245"/>
      <c r="AC13" s="245"/>
      <c r="AD13" s="245"/>
      <c r="AE13" s="246"/>
    </row>
    <row r="14" spans="1:31" ht="13.2" hidden="1" customHeight="1" x14ac:dyDescent="0.25">
      <c r="A14" s="215">
        <v>49</v>
      </c>
      <c r="B14" s="215">
        <f t="shared" si="0"/>
        <v>49</v>
      </c>
      <c r="E14" s="215">
        <v>1</v>
      </c>
      <c r="F14" s="272">
        <v>26</v>
      </c>
      <c r="G14" s="232" t="s">
        <v>246</v>
      </c>
      <c r="H14" s="237" t="s">
        <v>250</v>
      </c>
      <c r="I14" s="226">
        <v>12.56</v>
      </c>
      <c r="J14" s="218">
        <v>680</v>
      </c>
      <c r="K14" s="222">
        <f>100/(I14*SQRT(J14))</f>
        <v>0.30532045734369839</v>
      </c>
      <c r="N14" s="224" t="s">
        <v>251</v>
      </c>
      <c r="O14" s="224" t="s">
        <v>245</v>
      </c>
      <c r="T14" s="247"/>
      <c r="U14" s="523" t="s">
        <v>262</v>
      </c>
      <c r="V14" s="523"/>
      <c r="W14" s="523"/>
      <c r="X14" s="523"/>
      <c r="Y14" s="523"/>
      <c r="Z14" s="523"/>
      <c r="AA14" s="523"/>
      <c r="AB14" s="523"/>
      <c r="AC14" s="523"/>
      <c r="AD14" s="248"/>
      <c r="AE14" s="249"/>
    </row>
    <row r="15" spans="1:31" x14ac:dyDescent="0.25">
      <c r="A15" s="215">
        <v>50</v>
      </c>
      <c r="B15" s="215" t="e">
        <f t="shared" si="0"/>
        <v>#N/A</v>
      </c>
      <c r="E15" s="227" t="s">
        <v>274</v>
      </c>
      <c r="F15" s="272">
        <v>30</v>
      </c>
      <c r="G15" s="232" t="s">
        <v>246</v>
      </c>
      <c r="H15" s="237" t="s">
        <v>250</v>
      </c>
      <c r="I15" s="218"/>
      <c r="J15" s="218"/>
      <c r="K15" s="218"/>
      <c r="N15" s="220">
        <v>350</v>
      </c>
      <c r="O15" s="225">
        <f t="shared" ref="O15:O23" si="1">100/($N$12*SQRT(N15))</f>
        <v>0.28132762306570985</v>
      </c>
      <c r="Q15" s="519" t="s">
        <v>252</v>
      </c>
      <c r="R15" s="520"/>
      <c r="S15" s="520"/>
      <c r="T15" s="250"/>
      <c r="U15" s="260"/>
      <c r="V15" s="260"/>
      <c r="W15" s="228"/>
      <c r="X15" s="217"/>
      <c r="Y15" s="248"/>
      <c r="Z15" s="248"/>
      <c r="AA15" s="248"/>
      <c r="AB15" s="248"/>
      <c r="AC15" s="248"/>
      <c r="AD15" s="248"/>
      <c r="AE15" s="249"/>
    </row>
    <row r="16" spans="1:31" x14ac:dyDescent="0.25">
      <c r="A16" s="215">
        <v>51</v>
      </c>
      <c r="B16" s="215">
        <f t="shared" si="0"/>
        <v>51</v>
      </c>
      <c r="E16" s="227" t="s">
        <v>274</v>
      </c>
      <c r="F16" s="272">
        <v>32</v>
      </c>
      <c r="G16" s="232" t="s">
        <v>246</v>
      </c>
      <c r="H16" s="237" t="s">
        <v>250</v>
      </c>
      <c r="I16" s="218"/>
      <c r="J16" s="218"/>
      <c r="K16" s="218"/>
      <c r="N16" s="220">
        <v>370</v>
      </c>
      <c r="O16" s="225">
        <f t="shared" si="1"/>
        <v>0.27361854995265072</v>
      </c>
      <c r="Q16" s="520"/>
      <c r="R16" s="520"/>
      <c r="S16" s="520"/>
      <c r="T16" s="250"/>
      <c r="U16" s="251"/>
      <c r="V16" s="251"/>
      <c r="W16" s="228"/>
      <c r="X16" s="217"/>
      <c r="Y16" s="248"/>
      <c r="Z16" s="248"/>
      <c r="AA16" s="248"/>
      <c r="AB16" s="248"/>
      <c r="AC16" s="248"/>
      <c r="AD16" s="248"/>
      <c r="AE16" s="249"/>
    </row>
    <row r="17" spans="1:31" hidden="1" x14ac:dyDescent="0.25">
      <c r="A17" s="215">
        <v>58</v>
      </c>
      <c r="B17" s="215" t="e">
        <f t="shared" si="0"/>
        <v>#N/A</v>
      </c>
      <c r="E17" s="215">
        <v>1</v>
      </c>
      <c r="F17" s="273">
        <v>34</v>
      </c>
      <c r="G17" s="232" t="s">
        <v>246</v>
      </c>
      <c r="H17" s="237" t="s">
        <v>250</v>
      </c>
      <c r="I17" s="226">
        <f>(13.2+14.6+21.6+19.1+24.6)/5</f>
        <v>18.619999999999997</v>
      </c>
      <c r="J17" s="218">
        <f>10*20</f>
        <v>200</v>
      </c>
      <c r="K17" s="223">
        <f>100/(I17*SQRT(J17))</f>
        <v>0.37975659569631987</v>
      </c>
      <c r="N17" s="220">
        <v>450</v>
      </c>
      <c r="O17" s="225">
        <f t="shared" si="1"/>
        <v>0.24810764252159562</v>
      </c>
      <c r="Q17" s="520"/>
      <c r="R17" s="520"/>
      <c r="S17" s="520"/>
      <c r="T17" s="250"/>
      <c r="U17" s="251"/>
      <c r="V17" s="252" t="s">
        <v>263</v>
      </c>
      <c r="W17" s="228"/>
      <c r="X17" s="217"/>
      <c r="Y17" s="248"/>
      <c r="Z17" s="248"/>
      <c r="AA17" s="248"/>
      <c r="AB17" s="248"/>
      <c r="AC17" s="248"/>
      <c r="AD17" s="248"/>
      <c r="AE17" s="249"/>
    </row>
    <row r="18" spans="1:31" x14ac:dyDescent="0.25">
      <c r="A18" s="215">
        <v>59</v>
      </c>
      <c r="B18" s="215">
        <f t="shared" si="0"/>
        <v>59</v>
      </c>
      <c r="E18" s="227" t="s">
        <v>274</v>
      </c>
      <c r="F18" s="272">
        <v>38</v>
      </c>
      <c r="G18" s="232" t="s">
        <v>246</v>
      </c>
      <c r="H18" s="237" t="s">
        <v>250</v>
      </c>
      <c r="I18" s="218">
        <f>(18.7+16+7.5+12.3+19.7+17.1+20.3+14.8+17.2+11)/10</f>
        <v>15.459999999999999</v>
      </c>
      <c r="J18" s="218">
        <f>42*10000/1000</f>
        <v>420</v>
      </c>
      <c r="K18" s="222">
        <f>100/(I18*SQRT(J18))</f>
        <v>0.3156209809018542</v>
      </c>
      <c r="N18" s="220">
        <v>600</v>
      </c>
      <c r="O18" s="225">
        <f t="shared" si="1"/>
        <v>0.21486752129677</v>
      </c>
      <c r="Q18" s="520"/>
      <c r="R18" s="520"/>
      <c r="S18" s="520"/>
      <c r="T18" s="250"/>
      <c r="U18" s="251"/>
      <c r="V18" s="251"/>
      <c r="W18" s="228"/>
      <c r="X18" s="217"/>
      <c r="Y18" s="248"/>
      <c r="Z18" s="248"/>
      <c r="AA18" s="248"/>
      <c r="AB18" s="248"/>
      <c r="AC18" s="248"/>
      <c r="AD18" s="248"/>
      <c r="AE18" s="249"/>
    </row>
    <row r="19" spans="1:31" hidden="1" x14ac:dyDescent="0.25">
      <c r="A19" s="215">
        <v>60</v>
      </c>
      <c r="B19" s="215" t="e">
        <f t="shared" si="0"/>
        <v>#N/A</v>
      </c>
      <c r="E19" s="215">
        <v>1</v>
      </c>
      <c r="F19" s="273">
        <v>40</v>
      </c>
      <c r="G19" s="232" t="s">
        <v>246</v>
      </c>
      <c r="H19" s="237" t="s">
        <v>250</v>
      </c>
      <c r="I19" s="218">
        <f>(20+12.5+24+30)/4</f>
        <v>21.625</v>
      </c>
      <c r="J19" s="218">
        <f>7*20</f>
        <v>140</v>
      </c>
      <c r="K19" s="223">
        <f>100/(I19*SQRT(J19))</f>
        <v>0.39082277675307125</v>
      </c>
      <c r="N19" s="220">
        <v>800</v>
      </c>
      <c r="O19" s="225">
        <f t="shared" si="1"/>
        <v>0.1860807318911967</v>
      </c>
      <c r="Q19" s="520"/>
      <c r="R19" s="520"/>
      <c r="S19" s="520"/>
      <c r="T19" s="250"/>
      <c r="U19" s="251"/>
      <c r="V19" s="253" t="s">
        <v>266</v>
      </c>
      <c r="W19" s="265">
        <v>0.25</v>
      </c>
      <c r="X19" s="261" t="s">
        <v>272</v>
      </c>
      <c r="Y19" s="265">
        <v>19</v>
      </c>
      <c r="Z19" s="248"/>
      <c r="AA19" s="248"/>
      <c r="AB19" s="248"/>
      <c r="AC19" s="248"/>
      <c r="AD19" s="248"/>
      <c r="AE19" s="249"/>
    </row>
    <row r="20" spans="1:31" hidden="1" x14ac:dyDescent="0.25">
      <c r="A20" s="215">
        <v>66</v>
      </c>
      <c r="B20" s="215">
        <f t="shared" si="0"/>
        <v>66</v>
      </c>
      <c r="D20" s="269">
        <v>1</v>
      </c>
      <c r="E20" s="269">
        <v>1</v>
      </c>
      <c r="F20" s="272">
        <v>49</v>
      </c>
      <c r="G20" s="232" t="s">
        <v>246</v>
      </c>
      <c r="H20" s="237" t="s">
        <v>250</v>
      </c>
      <c r="I20" s="226">
        <f>(16.9+17.5+17.9+19.2+21.1)/5</f>
        <v>18.52</v>
      </c>
      <c r="J20" s="218"/>
      <c r="K20" s="218"/>
      <c r="N20" s="220">
        <v>1000</v>
      </c>
      <c r="O20" s="225">
        <f t="shared" si="1"/>
        <v>0.16643566632465157</v>
      </c>
      <c r="Q20" s="520"/>
      <c r="R20" s="520"/>
      <c r="S20" s="520"/>
      <c r="T20" s="250"/>
      <c r="U20" s="251"/>
      <c r="V20" s="251"/>
      <c r="W20" s="228"/>
      <c r="X20" s="217"/>
      <c r="Y20" s="248"/>
      <c r="Z20" s="248"/>
      <c r="AA20" s="248"/>
      <c r="AB20" s="248"/>
      <c r="AC20" s="248"/>
      <c r="AD20" s="248"/>
      <c r="AE20" s="249"/>
    </row>
    <row r="21" spans="1:31" hidden="1" x14ac:dyDescent="0.25">
      <c r="A21" s="215">
        <v>67</v>
      </c>
      <c r="B21" s="215" t="e">
        <f t="shared" si="0"/>
        <v>#N/A</v>
      </c>
      <c r="D21" s="269">
        <v>1</v>
      </c>
      <c r="E21" s="269">
        <v>1</v>
      </c>
      <c r="F21" s="272">
        <v>51</v>
      </c>
      <c r="G21" s="232" t="s">
        <v>246</v>
      </c>
      <c r="H21" s="237" t="s">
        <v>250</v>
      </c>
      <c r="I21" s="226">
        <f>(18.3+19.8+18.2+14.5+14.4)/5</f>
        <v>17.04</v>
      </c>
      <c r="J21" s="218">
        <f>24*20</f>
        <v>480</v>
      </c>
      <c r="K21" s="222">
        <f>100/(I21*SQRT(J21))</f>
        <v>0.26786118813828547</v>
      </c>
      <c r="N21" s="220">
        <v>1250</v>
      </c>
      <c r="O21" s="225">
        <f t="shared" si="1"/>
        <v>0.14886458551295739</v>
      </c>
      <c r="Q21" s="520"/>
      <c r="R21" s="520"/>
      <c r="S21" s="520"/>
      <c r="T21" s="250"/>
      <c r="U21" s="251"/>
      <c r="V21" s="252" t="s">
        <v>264</v>
      </c>
      <c r="W21" s="248"/>
      <c r="X21" s="217"/>
      <c r="Y21" s="248"/>
      <c r="Z21" s="248"/>
      <c r="AA21" s="248"/>
      <c r="AB21" s="248"/>
      <c r="AC21" s="248"/>
      <c r="AD21" s="248"/>
      <c r="AE21" s="249"/>
    </row>
    <row r="22" spans="1:31" hidden="1" x14ac:dyDescent="0.25">
      <c r="A22" s="215">
        <v>68</v>
      </c>
      <c r="B22" s="215">
        <f t="shared" si="0"/>
        <v>68</v>
      </c>
      <c r="F22" s="272">
        <v>53</v>
      </c>
      <c r="G22" s="233" t="s">
        <v>254</v>
      </c>
      <c r="H22" s="237" t="s">
        <v>250</v>
      </c>
      <c r="I22" s="218"/>
      <c r="J22" s="218"/>
      <c r="K22" s="218"/>
      <c r="N22" s="220">
        <v>1400</v>
      </c>
      <c r="O22" s="225">
        <f t="shared" si="1"/>
        <v>0.14066381153285493</v>
      </c>
      <c r="Q22" s="520"/>
      <c r="R22" s="520"/>
      <c r="S22" s="520"/>
      <c r="T22" s="250"/>
      <c r="U22" s="251"/>
      <c r="V22" s="251"/>
      <c r="W22" s="228"/>
      <c r="X22" s="217"/>
      <c r="Y22" s="248"/>
      <c r="Z22" s="248"/>
      <c r="AA22" s="248"/>
      <c r="AB22" s="248"/>
      <c r="AC22" s="248"/>
      <c r="AD22" s="248"/>
      <c r="AE22" s="249"/>
    </row>
    <row r="23" spans="1:31" ht="15.6" hidden="1" x14ac:dyDescent="0.35">
      <c r="A23" s="215">
        <v>76</v>
      </c>
      <c r="B23" s="215" t="e">
        <f t="shared" si="0"/>
        <v>#N/A</v>
      </c>
      <c r="D23" s="269">
        <v>1</v>
      </c>
      <c r="E23" s="269">
        <v>1</v>
      </c>
      <c r="F23" s="275">
        <v>59</v>
      </c>
      <c r="G23" s="232" t="s">
        <v>246</v>
      </c>
      <c r="H23" s="237" t="s">
        <v>250</v>
      </c>
      <c r="I23" s="221">
        <f>(9.5+14.5+11.6+14.6+15.4)/5</f>
        <v>13.120000000000001</v>
      </c>
      <c r="J23" s="218">
        <f>88*20</f>
        <v>1760</v>
      </c>
      <c r="K23" s="239">
        <f>100/(I23*SQRT(J23))</f>
        <v>0.18168113362149244</v>
      </c>
      <c r="N23" s="220">
        <v>2500</v>
      </c>
      <c r="O23" s="225">
        <f t="shared" si="1"/>
        <v>0.10526315789473684</v>
      </c>
      <c r="Q23" s="520"/>
      <c r="R23" s="520"/>
      <c r="S23" s="520"/>
      <c r="T23" s="250"/>
      <c r="U23" s="251"/>
      <c r="V23" s="252" t="s">
        <v>265</v>
      </c>
      <c r="W23" s="262">
        <f>100^2/($W$19^2*$Y$19^2)</f>
        <v>443.21329639889194</v>
      </c>
      <c r="X23" s="217" t="s">
        <v>267</v>
      </c>
      <c r="Y23" s="248"/>
      <c r="Z23" s="248"/>
      <c r="AA23" s="248"/>
      <c r="AB23" s="248"/>
      <c r="AC23" s="248"/>
      <c r="AD23" s="248"/>
      <c r="AE23" s="249"/>
    </row>
    <row r="24" spans="1:31" hidden="1" x14ac:dyDescent="0.25">
      <c r="A24" s="215">
        <v>77</v>
      </c>
      <c r="B24" s="215">
        <f t="shared" si="0"/>
        <v>77</v>
      </c>
      <c r="F24" s="272">
        <v>63</v>
      </c>
      <c r="G24" s="233" t="s">
        <v>254</v>
      </c>
      <c r="H24" s="237" t="s">
        <v>250</v>
      </c>
      <c r="I24" s="218"/>
      <c r="J24" s="218"/>
      <c r="K24" s="218"/>
      <c r="T24" s="247"/>
      <c r="U24" s="251"/>
      <c r="V24" s="251"/>
      <c r="W24" s="228"/>
      <c r="X24" s="217"/>
      <c r="Y24" s="248"/>
      <c r="Z24" s="248"/>
      <c r="AA24" s="248"/>
      <c r="AB24" s="248"/>
      <c r="AC24" s="248"/>
      <c r="AD24" s="248"/>
      <c r="AE24" s="249"/>
    </row>
    <row r="25" spans="1:31" hidden="1" x14ac:dyDescent="0.25">
      <c r="A25" s="215">
        <v>78</v>
      </c>
      <c r="B25" s="215" t="e">
        <f t="shared" si="0"/>
        <v>#N/A</v>
      </c>
      <c r="D25" s="269">
        <v>1</v>
      </c>
      <c r="E25" s="269">
        <v>1</v>
      </c>
      <c r="F25" s="275">
        <v>66</v>
      </c>
      <c r="G25" s="232" t="s">
        <v>246</v>
      </c>
      <c r="H25" s="237" t="s">
        <v>250</v>
      </c>
      <c r="I25" s="221">
        <f>(22.4+28.1+17.1+23.9+22.2)/5</f>
        <v>22.740000000000002</v>
      </c>
      <c r="J25" s="218">
        <f>32*20</f>
        <v>640</v>
      </c>
      <c r="K25" s="239">
        <f>100/(I25*SQRT(J25))</f>
        <v>0.17382792766976576</v>
      </c>
      <c r="N25" s="227" t="s">
        <v>255</v>
      </c>
      <c r="T25" s="247"/>
      <c r="U25" s="251"/>
      <c r="V25" s="252" t="s">
        <v>268</v>
      </c>
      <c r="W25" s="228"/>
      <c r="X25" s="217"/>
      <c r="Y25" s="248"/>
      <c r="Z25" s="248"/>
      <c r="AA25" s="248"/>
      <c r="AB25" s="248"/>
      <c r="AC25" s="248"/>
      <c r="AD25" s="248"/>
      <c r="AE25" s="249"/>
    </row>
    <row r="26" spans="1:31" hidden="1" x14ac:dyDescent="0.25">
      <c r="A26" s="215">
        <v>85</v>
      </c>
      <c r="B26" s="215" t="e">
        <f t="shared" si="0"/>
        <v>#N/A</v>
      </c>
      <c r="D26" s="269">
        <v>1</v>
      </c>
      <c r="E26" s="269">
        <v>1</v>
      </c>
      <c r="F26" s="273">
        <v>68</v>
      </c>
      <c r="G26" s="232" t="s">
        <v>246</v>
      </c>
      <c r="H26" s="237" t="s">
        <v>250</v>
      </c>
      <c r="I26" s="226">
        <f>(10.8+11+10.9+10.2+9.3)/5</f>
        <v>10.440000000000001</v>
      </c>
      <c r="J26" s="218">
        <f>20*28</f>
        <v>560</v>
      </c>
      <c r="K26" s="223">
        <f>100/(I17*SQRT(J17))</f>
        <v>0.37975659569631987</v>
      </c>
      <c r="T26" s="247"/>
      <c r="U26" s="251"/>
      <c r="V26" s="251"/>
      <c r="W26" s="228"/>
      <c r="X26" s="217"/>
      <c r="Y26" s="248"/>
      <c r="Z26" s="248"/>
      <c r="AA26" s="248"/>
      <c r="AB26" s="248"/>
      <c r="AC26" s="248"/>
      <c r="AD26" s="248"/>
      <c r="AE26" s="249"/>
    </row>
    <row r="27" spans="1:31" ht="13.2" hidden="1" customHeight="1" x14ac:dyDescent="0.35">
      <c r="A27" s="215">
        <v>86</v>
      </c>
      <c r="B27" s="215">
        <f t="shared" si="0"/>
        <v>86</v>
      </c>
      <c r="F27" s="272">
        <v>73</v>
      </c>
      <c r="G27" s="234" t="s">
        <v>256</v>
      </c>
      <c r="H27" s="237" t="s">
        <v>250</v>
      </c>
      <c r="I27" s="218"/>
      <c r="J27" s="218"/>
      <c r="K27" s="218"/>
      <c r="N27" s="522" t="s">
        <v>261</v>
      </c>
      <c r="O27" s="522"/>
      <c r="T27" s="247"/>
      <c r="U27" s="251"/>
      <c r="V27" s="253" t="s">
        <v>270</v>
      </c>
      <c r="W27" s="266">
        <v>800</v>
      </c>
      <c r="X27" s="217"/>
      <c r="Y27" s="248"/>
      <c r="Z27" s="248"/>
      <c r="AA27" s="248"/>
      <c r="AB27" s="248"/>
      <c r="AC27" s="248"/>
      <c r="AD27" s="248"/>
      <c r="AE27" s="249"/>
    </row>
    <row r="28" spans="1:31" ht="15.6" x14ac:dyDescent="0.35">
      <c r="A28" s="215">
        <v>94</v>
      </c>
      <c r="B28" s="215">
        <f t="shared" si="0"/>
        <v>94</v>
      </c>
      <c r="D28" s="269">
        <v>1</v>
      </c>
      <c r="E28" s="270" t="s">
        <v>274</v>
      </c>
      <c r="F28" s="275">
        <v>77</v>
      </c>
      <c r="G28" s="232" t="s">
        <v>246</v>
      </c>
      <c r="H28" s="237" t="s">
        <v>250</v>
      </c>
      <c r="I28" s="218">
        <v>23.04</v>
      </c>
      <c r="J28" s="218">
        <v>380</v>
      </c>
      <c r="K28" s="239">
        <f>100/(I28*SQRT(J28))</f>
        <v>0.22265155210181301</v>
      </c>
      <c r="N28" s="522"/>
      <c r="O28" s="522"/>
      <c r="T28" s="247"/>
      <c r="U28" s="251"/>
      <c r="V28" s="253" t="s">
        <v>269</v>
      </c>
      <c r="W28" s="263">
        <f>W27-W23</f>
        <v>356.78670360110806</v>
      </c>
      <c r="X28" s="264" t="s">
        <v>271</v>
      </c>
      <c r="Y28" s="248"/>
      <c r="Z28" s="248"/>
      <c r="AA28" s="248"/>
      <c r="AB28" s="248"/>
      <c r="AC28" s="248"/>
      <c r="AD28" s="248"/>
      <c r="AE28" s="249"/>
    </row>
    <row r="29" spans="1:31" hidden="1" x14ac:dyDescent="0.25">
      <c r="A29" s="215">
        <v>149</v>
      </c>
      <c r="B29" s="215" t="e">
        <f t="shared" si="0"/>
        <v>#N/A</v>
      </c>
      <c r="F29" s="272">
        <v>81</v>
      </c>
      <c r="G29" s="233" t="s">
        <v>254</v>
      </c>
      <c r="H29" s="237" t="s">
        <v>250</v>
      </c>
      <c r="I29" s="218"/>
      <c r="J29" s="218"/>
      <c r="K29" s="221"/>
      <c r="N29" s="522"/>
      <c r="O29" s="522"/>
      <c r="T29" s="254"/>
      <c r="U29" s="255"/>
      <c r="V29" s="255"/>
      <c r="W29" s="256"/>
      <c r="X29" s="257"/>
      <c r="Y29" s="258"/>
      <c r="Z29" s="258"/>
      <c r="AA29" s="258"/>
      <c r="AB29" s="258"/>
      <c r="AC29" s="258"/>
      <c r="AD29" s="258"/>
      <c r="AE29" s="259"/>
    </row>
    <row r="30" spans="1:31" x14ac:dyDescent="0.25">
      <c r="A30" s="215">
        <v>150</v>
      </c>
      <c r="B30" s="215">
        <f t="shared" si="0"/>
        <v>150</v>
      </c>
      <c r="D30" s="269">
        <v>1</v>
      </c>
      <c r="E30" s="270" t="s">
        <v>274</v>
      </c>
      <c r="F30" s="275">
        <v>86</v>
      </c>
      <c r="G30" s="232" t="s">
        <v>246</v>
      </c>
      <c r="H30" s="237" t="s">
        <v>250</v>
      </c>
      <c r="I30" s="218">
        <v>20.56</v>
      </c>
      <c r="J30" s="218">
        <f>640</f>
        <v>640</v>
      </c>
      <c r="K30" s="239">
        <f>100/(I30*SQRT(J30))</f>
        <v>0.19225909898883628</v>
      </c>
      <c r="N30" s="522"/>
      <c r="O30" s="522"/>
      <c r="W30" s="228"/>
      <c r="X30" s="217"/>
    </row>
    <row r="31" spans="1:31" hidden="1" x14ac:dyDescent="0.25">
      <c r="A31" s="215">
        <v>151</v>
      </c>
      <c r="B31" s="215" t="e">
        <f t="shared" si="0"/>
        <v>#N/A</v>
      </c>
      <c r="F31" s="272">
        <v>88</v>
      </c>
      <c r="G31" s="233" t="s">
        <v>254</v>
      </c>
      <c r="H31" s="237" t="s">
        <v>250</v>
      </c>
      <c r="I31" s="218"/>
      <c r="J31" s="218"/>
      <c r="K31" s="218"/>
      <c r="N31" s="522"/>
      <c r="O31" s="522"/>
      <c r="W31" s="228"/>
      <c r="X31" s="217"/>
    </row>
    <row r="32" spans="1:31" hidden="1" x14ac:dyDescent="0.25">
      <c r="A32" s="215">
        <v>152</v>
      </c>
      <c r="B32" s="215" t="e">
        <f t="shared" si="0"/>
        <v>#N/A</v>
      </c>
      <c r="D32" s="215">
        <v>1</v>
      </c>
      <c r="F32" s="272">
        <v>94</v>
      </c>
      <c r="G32" s="232" t="s">
        <v>246</v>
      </c>
      <c r="H32" s="238" t="s">
        <v>248</v>
      </c>
      <c r="I32" s="216"/>
      <c r="J32" s="216"/>
      <c r="K32" s="216"/>
      <c r="N32" s="522"/>
      <c r="O32" s="522"/>
      <c r="W32" s="228"/>
      <c r="X32" s="217"/>
    </row>
    <row r="33" spans="1:24" hidden="1" x14ac:dyDescent="0.25">
      <c r="A33" s="215">
        <v>153</v>
      </c>
      <c r="B33" s="215">
        <f t="shared" si="0"/>
        <v>153</v>
      </c>
      <c r="F33" s="272">
        <v>98</v>
      </c>
      <c r="G33" s="234" t="s">
        <v>256</v>
      </c>
      <c r="H33" s="237" t="s">
        <v>250</v>
      </c>
      <c r="I33" s="218"/>
      <c r="J33" s="218"/>
      <c r="K33" s="218"/>
      <c r="W33" s="228"/>
      <c r="X33" s="217"/>
    </row>
    <row r="34" spans="1:24" hidden="1" x14ac:dyDescent="0.25">
      <c r="A34" s="215">
        <v>154</v>
      </c>
      <c r="B34" s="215" t="e">
        <f t="shared" si="0"/>
        <v>#N/A</v>
      </c>
      <c r="F34" s="272">
        <v>104</v>
      </c>
      <c r="G34" s="235" t="s">
        <v>258</v>
      </c>
      <c r="H34" s="237" t="s">
        <v>250</v>
      </c>
      <c r="I34" s="218"/>
      <c r="J34" s="218"/>
      <c r="K34" s="218"/>
      <c r="N34" s="521" t="s">
        <v>257</v>
      </c>
      <c r="O34" s="521"/>
      <c r="W34" s="228"/>
      <c r="X34" s="217"/>
    </row>
    <row r="35" spans="1:24" hidden="1" x14ac:dyDescent="0.25">
      <c r="A35" s="215">
        <v>155</v>
      </c>
      <c r="B35" s="215">
        <f t="shared" si="0"/>
        <v>155</v>
      </c>
      <c r="F35" s="272">
        <v>108</v>
      </c>
      <c r="G35" s="233" t="s">
        <v>254</v>
      </c>
      <c r="H35" s="237" t="s">
        <v>250</v>
      </c>
      <c r="I35" s="218"/>
      <c r="J35" s="218"/>
      <c r="K35" s="218"/>
      <c r="N35" s="521"/>
      <c r="O35" s="521"/>
      <c r="W35" s="228"/>
      <c r="X35" s="217"/>
    </row>
    <row r="36" spans="1:24" hidden="1" x14ac:dyDescent="0.25">
      <c r="A36" s="215">
        <v>156</v>
      </c>
      <c r="B36" s="215" t="e">
        <f t="shared" si="0"/>
        <v>#N/A</v>
      </c>
      <c r="F36" s="274">
        <v>118</v>
      </c>
      <c r="G36" s="236" t="s">
        <v>259</v>
      </c>
      <c r="H36" s="238" t="s">
        <v>260</v>
      </c>
      <c r="I36" s="216"/>
      <c r="J36" s="216"/>
      <c r="K36" s="216"/>
      <c r="N36" s="521"/>
      <c r="O36" s="521"/>
      <c r="W36" s="228"/>
      <c r="X36" s="217"/>
    </row>
    <row r="37" spans="1:24" hidden="1" x14ac:dyDescent="0.25">
      <c r="A37" s="215">
        <v>157</v>
      </c>
      <c r="B37" s="215">
        <f t="shared" si="0"/>
        <v>157</v>
      </c>
      <c r="D37" s="215">
        <v>1</v>
      </c>
      <c r="F37" s="278">
        <v>150</v>
      </c>
      <c r="G37" s="232" t="s">
        <v>246</v>
      </c>
      <c r="H37" s="237" t="s">
        <v>247</v>
      </c>
      <c r="I37" s="216"/>
      <c r="J37" s="216"/>
      <c r="K37" s="216"/>
      <c r="N37" s="521"/>
      <c r="O37" s="521"/>
      <c r="W37" s="228"/>
      <c r="X37" s="217"/>
    </row>
    <row r="38" spans="1:24" hidden="1" x14ac:dyDescent="0.25">
      <c r="A38" s="215">
        <v>158</v>
      </c>
      <c r="B38" s="215">
        <f t="shared" si="0"/>
        <v>158</v>
      </c>
      <c r="D38" s="215">
        <v>1</v>
      </c>
      <c r="F38" s="272">
        <v>153</v>
      </c>
      <c r="G38" s="232" t="s">
        <v>246</v>
      </c>
      <c r="H38" s="237" t="s">
        <v>247</v>
      </c>
      <c r="I38" s="216"/>
      <c r="J38" s="216"/>
      <c r="K38" s="216"/>
      <c r="N38" s="521"/>
      <c r="O38" s="521"/>
    </row>
    <row r="39" spans="1:24" hidden="1" x14ac:dyDescent="0.25">
      <c r="A39" s="215">
        <v>170</v>
      </c>
      <c r="B39" s="215">
        <f t="shared" si="0"/>
        <v>170</v>
      </c>
      <c r="D39" s="215">
        <v>1</v>
      </c>
      <c r="F39" s="272">
        <v>155</v>
      </c>
      <c r="G39" s="232" t="s">
        <v>246</v>
      </c>
      <c r="H39" s="237" t="s">
        <v>247</v>
      </c>
      <c r="I39" s="216"/>
      <c r="J39" s="216"/>
      <c r="K39" s="216"/>
      <c r="N39" s="521"/>
      <c r="O39" s="521"/>
    </row>
    <row r="40" spans="1:24" hidden="1" x14ac:dyDescent="0.25">
      <c r="A40" s="215">
        <v>175</v>
      </c>
      <c r="B40" s="215" t="e">
        <f t="shared" si="0"/>
        <v>#N/A</v>
      </c>
      <c r="D40" s="215">
        <v>1</v>
      </c>
      <c r="F40" s="272">
        <v>157</v>
      </c>
      <c r="G40" s="232" t="s">
        <v>246</v>
      </c>
      <c r="H40" s="237" t="s">
        <v>247</v>
      </c>
      <c r="I40" s="216"/>
      <c r="J40" s="216"/>
      <c r="K40" s="216"/>
    </row>
    <row r="41" spans="1:24" hidden="1" x14ac:dyDescent="0.25">
      <c r="D41" s="215">
        <v>1</v>
      </c>
      <c r="F41" s="272">
        <v>158</v>
      </c>
      <c r="G41" s="232" t="s">
        <v>246</v>
      </c>
      <c r="H41" s="237" t="s">
        <v>247</v>
      </c>
      <c r="I41" s="216"/>
      <c r="J41" s="216"/>
      <c r="K41" s="216"/>
    </row>
    <row r="42" spans="1:24" hidden="1" x14ac:dyDescent="0.25">
      <c r="A42"/>
      <c r="D42" s="269">
        <v>1</v>
      </c>
      <c r="E42" s="269">
        <v>1</v>
      </c>
      <c r="F42" s="272">
        <v>170</v>
      </c>
      <c r="G42" s="232" t="s">
        <v>246</v>
      </c>
      <c r="H42" s="237" t="s">
        <v>250</v>
      </c>
      <c r="I42" s="229"/>
      <c r="J42" s="229"/>
      <c r="K42" s="229"/>
    </row>
    <row r="43" spans="1:24" x14ac:dyDescent="0.25">
      <c r="A43"/>
    </row>
    <row r="44" spans="1:24" x14ac:dyDescent="0.25">
      <c r="A44"/>
      <c r="F44" s="277"/>
      <c r="G44" s="251"/>
      <c r="H44" s="251"/>
      <c r="I44" s="251"/>
      <c r="J44" s="251"/>
      <c r="K44" s="251"/>
    </row>
    <row r="45" spans="1:24" x14ac:dyDescent="0.25">
      <c r="A45"/>
      <c r="F45" s="277"/>
      <c r="G45" s="251"/>
      <c r="H45" s="251"/>
      <c r="I45" s="251"/>
      <c r="J45" s="251"/>
      <c r="K45" s="251"/>
    </row>
    <row r="46" spans="1:24" x14ac:dyDescent="0.25">
      <c r="A46"/>
      <c r="F46" s="277"/>
      <c r="G46" s="252"/>
      <c r="H46" s="251"/>
      <c r="I46" s="251"/>
      <c r="J46" s="251"/>
      <c r="K46" s="251"/>
    </row>
    <row r="47" spans="1:24" x14ac:dyDescent="0.25">
      <c r="A47"/>
      <c r="F47" s="277"/>
      <c r="G47" s="252" t="s">
        <v>275</v>
      </c>
      <c r="H47" s="251"/>
      <c r="I47" s="251"/>
      <c r="J47" s="251"/>
      <c r="K47" s="251"/>
    </row>
    <row r="48" spans="1:24" x14ac:dyDescent="0.25">
      <c r="A48"/>
    </row>
    <row r="49" spans="1:7" x14ac:dyDescent="0.25">
      <c r="A49"/>
      <c r="F49" s="277"/>
      <c r="G49" s="251"/>
    </row>
    <row r="50" spans="1:7" x14ac:dyDescent="0.25">
      <c r="A50" s="272">
        <v>2</v>
      </c>
      <c r="F50" s="277"/>
      <c r="G50" s="251"/>
    </row>
    <row r="51" spans="1:7" x14ac:dyDescent="0.25">
      <c r="A51" s="272">
        <v>4</v>
      </c>
      <c r="F51" s="277"/>
      <c r="G51" s="251"/>
    </row>
    <row r="52" spans="1:7" x14ac:dyDescent="0.25">
      <c r="A52" s="272">
        <v>6</v>
      </c>
      <c r="F52" s="277"/>
      <c r="G52" s="251"/>
    </row>
    <row r="53" spans="1:7" x14ac:dyDescent="0.25">
      <c r="A53" s="273">
        <v>8</v>
      </c>
      <c r="F53" s="277"/>
      <c r="G53" s="251"/>
    </row>
    <row r="54" spans="1:7" x14ac:dyDescent="0.25">
      <c r="A54" s="272">
        <v>10</v>
      </c>
    </row>
    <row r="55" spans="1:7" x14ac:dyDescent="0.25">
      <c r="A55" s="272">
        <v>11</v>
      </c>
      <c r="F55" s="277"/>
      <c r="G55" s="251"/>
    </row>
    <row r="56" spans="1:7" x14ac:dyDescent="0.25">
      <c r="A56" s="272">
        <v>13</v>
      </c>
    </row>
    <row r="57" spans="1:7" x14ac:dyDescent="0.25">
      <c r="A57" s="274">
        <v>15</v>
      </c>
    </row>
    <row r="58" spans="1:7" x14ac:dyDescent="0.25">
      <c r="A58" s="273">
        <v>17</v>
      </c>
    </row>
    <row r="59" spans="1:7" x14ac:dyDescent="0.25">
      <c r="A59" s="272">
        <v>20</v>
      </c>
    </row>
    <row r="60" spans="1:7" x14ac:dyDescent="0.25">
      <c r="A60" s="272">
        <v>22</v>
      </c>
    </row>
    <row r="61" spans="1:7" x14ac:dyDescent="0.25">
      <c r="A61" s="273">
        <v>24</v>
      </c>
    </row>
    <row r="62" spans="1:7" x14ac:dyDescent="0.25">
      <c r="A62" s="272">
        <v>26</v>
      </c>
    </row>
    <row r="63" spans="1:7" x14ac:dyDescent="0.25">
      <c r="A63" s="272">
        <v>30</v>
      </c>
      <c r="G63" s="227" t="s">
        <v>275</v>
      </c>
    </row>
    <row r="64" spans="1:7" x14ac:dyDescent="0.25">
      <c r="A64" s="272">
        <v>32</v>
      </c>
    </row>
    <row r="65" spans="1:7" x14ac:dyDescent="0.25">
      <c r="A65" s="273">
        <v>34</v>
      </c>
    </row>
    <row r="66" spans="1:7" x14ac:dyDescent="0.25">
      <c r="A66" s="272">
        <v>38</v>
      </c>
    </row>
    <row r="67" spans="1:7" x14ac:dyDescent="0.25">
      <c r="A67" s="273">
        <v>40</v>
      </c>
    </row>
    <row r="68" spans="1:7" x14ac:dyDescent="0.25">
      <c r="A68" s="272">
        <v>49</v>
      </c>
    </row>
    <row r="69" spans="1:7" x14ac:dyDescent="0.25">
      <c r="A69" s="272">
        <v>51</v>
      </c>
    </row>
    <row r="70" spans="1:7" x14ac:dyDescent="0.25">
      <c r="A70" s="275">
        <v>59</v>
      </c>
    </row>
    <row r="71" spans="1:7" x14ac:dyDescent="0.25">
      <c r="A71" s="275">
        <v>66</v>
      </c>
    </row>
    <row r="72" spans="1:7" x14ac:dyDescent="0.25">
      <c r="A72" s="273">
        <v>68</v>
      </c>
      <c r="F72" s="277"/>
      <c r="G72" s="251"/>
    </row>
    <row r="73" spans="1:7" x14ac:dyDescent="0.25">
      <c r="A73" s="275">
        <v>77</v>
      </c>
      <c r="F73" s="277"/>
      <c r="G73" s="251"/>
    </row>
    <row r="74" spans="1:7" x14ac:dyDescent="0.25">
      <c r="A74" s="275">
        <v>86</v>
      </c>
      <c r="F74" s="277"/>
      <c r="G74" s="251"/>
    </row>
    <row r="75" spans="1:7" x14ac:dyDescent="0.25">
      <c r="A75" s="272">
        <v>94</v>
      </c>
      <c r="F75" s="277"/>
      <c r="G75" s="251"/>
    </row>
    <row r="76" spans="1:7" x14ac:dyDescent="0.25">
      <c r="A76" s="278">
        <v>150</v>
      </c>
      <c r="F76" s="277"/>
      <c r="G76" s="251"/>
    </row>
    <row r="77" spans="1:7" x14ac:dyDescent="0.25">
      <c r="A77" s="272">
        <v>153</v>
      </c>
      <c r="F77" s="277"/>
      <c r="G77" s="252"/>
    </row>
    <row r="78" spans="1:7" x14ac:dyDescent="0.25">
      <c r="A78" s="272">
        <v>155</v>
      </c>
      <c r="F78" s="277"/>
      <c r="G78" s="252"/>
    </row>
    <row r="79" spans="1:7" x14ac:dyDescent="0.25">
      <c r="A79" s="272">
        <v>157</v>
      </c>
      <c r="F79" s="277"/>
      <c r="G79" s="251"/>
    </row>
    <row r="80" spans="1:7" x14ac:dyDescent="0.25">
      <c r="A80" s="272">
        <v>158</v>
      </c>
    </row>
    <row r="81" spans="1:7" x14ac:dyDescent="0.25">
      <c r="A81" s="272">
        <v>170</v>
      </c>
      <c r="G81" s="227" t="s">
        <v>275</v>
      </c>
    </row>
    <row r="82" spans="1:7" x14ac:dyDescent="0.25">
      <c r="A82"/>
      <c r="G82" s="227" t="s">
        <v>275</v>
      </c>
    </row>
    <row r="83" spans="1:7" x14ac:dyDescent="0.25">
      <c r="A83"/>
    </row>
    <row r="84" spans="1:7" x14ac:dyDescent="0.25">
      <c r="A84"/>
    </row>
    <row r="85" spans="1:7" x14ac:dyDescent="0.25">
      <c r="A85"/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</sheetData>
  <autoFilter ref="D1:K42">
    <filterColumn colId="1">
      <filters>
        <filter val="Juan"/>
      </filters>
    </filterColumn>
    <filterColumn colId="3">
      <filters>
        <filter val="PINHEIRO BRAVO"/>
      </filters>
    </filterColumn>
  </autoFilter>
  <sortState ref="A2:A1686">
    <sortCondition ref="A2:A1686"/>
  </sortState>
  <mergeCells count="5">
    <mergeCell ref="O10:S12"/>
    <mergeCell ref="Q15:S23"/>
    <mergeCell ref="N34:O39"/>
    <mergeCell ref="N27:O32"/>
    <mergeCell ref="U14:AC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Ficha caracterizacao (2)</vt:lpstr>
      <vt:lpstr>Ficha caracterizacao</vt:lpstr>
      <vt:lpstr>Reg_Nat</vt:lpstr>
      <vt:lpstr>Arvores</vt:lpstr>
      <vt:lpstr>grupos</vt:lpstr>
      <vt:lpstr>Resumo</vt:lpstr>
    </vt:vector>
  </TitlesOfParts>
  <Company>Estação Florestal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pgodinho</dc:creator>
  <cp:lastModifiedBy>smb</cp:lastModifiedBy>
  <cp:lastPrinted>2023-05-26T16:24:46Z</cp:lastPrinted>
  <dcterms:created xsi:type="dcterms:W3CDTF">2005-10-18T16:49:50Z</dcterms:created>
  <dcterms:modified xsi:type="dcterms:W3CDTF">2023-05-26T16:44:04Z</dcterms:modified>
</cp:coreProperties>
</file>