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Susana\Aulas\1_Modelling_2019-2020\9_R\Aula3\"/>
    </mc:Choice>
  </mc:AlternateContent>
  <bookViews>
    <workbookView xWindow="0" yWindow="0" windowWidth="15600" windowHeight="7590"/>
  </bookViews>
  <sheets>
    <sheet name="Survival" sheetId="9" r:id="rId1"/>
  </sheets>
  <externalReferences>
    <externalReference r:id="rId2"/>
  </externalReferences>
  <definedNames>
    <definedName name="_xlnm._FilterDatabase" localSheetId="0" hidden="1">Survival!$B$41:$X$305</definedName>
    <definedName name="Fw">[1]Sheet4!#REF!</definedName>
    <definedName name="Iqe">[1]Sheet4!#REF!</definedName>
    <definedName name="pdesb">[1]Sheet4!#REF!</definedName>
    <definedName name="t.1">[1]Sheet4!#REF!</definedName>
  </definedNames>
  <calcPr calcId="162913"/>
</workbook>
</file>

<file path=xl/calcChain.xml><?xml version="1.0" encoding="utf-8"?>
<calcChain xmlns="http://schemas.openxmlformats.org/spreadsheetml/2006/main">
  <c r="O42" i="9" l="1"/>
  <c r="N42" i="9"/>
  <c r="N39" i="9"/>
  <c r="M39" i="9"/>
  <c r="K42" i="9"/>
  <c r="R592" i="9" l="1"/>
  <c r="R559" i="9"/>
  <c r="R526" i="9"/>
  <c r="R493" i="9"/>
  <c r="R460" i="9"/>
  <c r="R427" i="9"/>
  <c r="R394" i="9"/>
  <c r="R361" i="9"/>
  <c r="R328" i="9"/>
  <c r="R295" i="9"/>
  <c r="R262" i="9"/>
  <c r="R229" i="9"/>
  <c r="R196" i="9"/>
  <c r="R163" i="9"/>
  <c r="R130" i="9"/>
  <c r="R97" i="9"/>
  <c r="K43" i="9"/>
  <c r="O43" i="9" l="1"/>
  <c r="Q43" i="9" s="1"/>
  <c r="K44" i="9"/>
  <c r="K45" i="9"/>
  <c r="K46" i="9"/>
  <c r="O46" i="9" s="1"/>
  <c r="Q46" i="9" s="1"/>
  <c r="K47" i="9"/>
  <c r="K48" i="9"/>
  <c r="K49" i="9"/>
  <c r="K50" i="9"/>
  <c r="K51" i="9"/>
  <c r="K52" i="9"/>
  <c r="K53" i="9"/>
  <c r="K54" i="9"/>
  <c r="K55" i="9"/>
  <c r="K56" i="9"/>
  <c r="O56" i="9" s="1"/>
  <c r="Q56" i="9" s="1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O88" i="9" s="1"/>
  <c r="Q88" i="9" s="1"/>
  <c r="K89" i="9"/>
  <c r="K90" i="9"/>
  <c r="O90" i="9" s="1"/>
  <c r="Q90" i="9" s="1"/>
  <c r="K91" i="9"/>
  <c r="O91" i="9" s="1"/>
  <c r="Q91" i="9" s="1"/>
  <c r="K92" i="9"/>
  <c r="K93" i="9"/>
  <c r="K94" i="9"/>
  <c r="K95" i="9"/>
  <c r="K96" i="9"/>
  <c r="K97" i="9"/>
  <c r="O97" i="9" s="1"/>
  <c r="Q97" i="9" s="1"/>
  <c r="K98" i="9"/>
  <c r="K99" i="9"/>
  <c r="K100" i="9"/>
  <c r="O100" i="9" s="1"/>
  <c r="Q100" i="9" s="1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O125" i="9" s="1"/>
  <c r="Q125" i="9" s="1"/>
  <c r="K126" i="9"/>
  <c r="K127" i="9"/>
  <c r="K128" i="9"/>
  <c r="K129" i="9"/>
  <c r="K130" i="9"/>
  <c r="K131" i="9"/>
  <c r="K132" i="9"/>
  <c r="O132" i="9" s="1"/>
  <c r="Q132" i="9" s="1"/>
  <c r="K133" i="9"/>
  <c r="K134" i="9"/>
  <c r="K135" i="9"/>
  <c r="K136" i="9"/>
  <c r="K137" i="9"/>
  <c r="K138" i="9"/>
  <c r="O138" i="9" s="1"/>
  <c r="Q138" i="9" s="1"/>
  <c r="K139" i="9"/>
  <c r="K140" i="9"/>
  <c r="K141" i="9"/>
  <c r="O141" i="9" s="1"/>
  <c r="Q141" i="9" s="1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O174" i="9" s="1"/>
  <c r="Q174" i="9" s="1"/>
  <c r="K175" i="9"/>
  <c r="K176" i="9"/>
  <c r="K177" i="9"/>
  <c r="K178" i="9"/>
  <c r="K179" i="9"/>
  <c r="K180" i="9"/>
  <c r="K181" i="9"/>
  <c r="O181" i="9" s="1"/>
  <c r="Q181" i="9" s="1"/>
  <c r="K182" i="9"/>
  <c r="K183" i="9"/>
  <c r="K184" i="9"/>
  <c r="K185" i="9"/>
  <c r="K186" i="9"/>
  <c r="K187" i="9"/>
  <c r="K188" i="9"/>
  <c r="K189" i="9"/>
  <c r="K190" i="9"/>
  <c r="O190" i="9" s="1"/>
  <c r="Q190" i="9" s="1"/>
  <c r="K191" i="9"/>
  <c r="K192" i="9"/>
  <c r="K193" i="9"/>
  <c r="K194" i="9"/>
  <c r="K195" i="9"/>
  <c r="K196" i="9"/>
  <c r="K197" i="9"/>
  <c r="K198" i="9"/>
  <c r="K199" i="9"/>
  <c r="O199" i="9" s="1"/>
  <c r="Q199" i="9" s="1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O218" i="9" s="1"/>
  <c r="Q218" i="9" s="1"/>
  <c r="K219" i="9"/>
  <c r="K220" i="9"/>
  <c r="K221" i="9"/>
  <c r="K222" i="9"/>
  <c r="K223" i="9"/>
  <c r="K224" i="9"/>
  <c r="K225" i="9"/>
  <c r="K226" i="9"/>
  <c r="K227" i="9"/>
  <c r="O227" i="9" s="1"/>
  <c r="Q227" i="9" s="1"/>
  <c r="K228" i="9"/>
  <c r="K229" i="9"/>
  <c r="K230" i="9"/>
  <c r="K231" i="9"/>
  <c r="K232" i="9"/>
  <c r="K233" i="9"/>
  <c r="K234" i="9"/>
  <c r="K235" i="9"/>
  <c r="K236" i="9"/>
  <c r="K237" i="9"/>
  <c r="K238" i="9"/>
  <c r="K239" i="9"/>
  <c r="O239" i="9" s="1"/>
  <c r="Q239" i="9" s="1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O273" i="9" s="1"/>
  <c r="Q273" i="9" s="1"/>
  <c r="K274" i="9"/>
  <c r="K275" i="9"/>
  <c r="K276" i="9"/>
  <c r="K277" i="9"/>
  <c r="K278" i="9"/>
  <c r="K279" i="9"/>
  <c r="K280" i="9"/>
  <c r="K281" i="9"/>
  <c r="K282" i="9"/>
  <c r="K283" i="9"/>
  <c r="O283" i="9" s="1"/>
  <c r="Q283" i="9" s="1"/>
  <c r="K284" i="9"/>
  <c r="K285" i="9"/>
  <c r="K286" i="9"/>
  <c r="K287" i="9"/>
  <c r="K288" i="9"/>
  <c r="K289" i="9"/>
  <c r="K290" i="9"/>
  <c r="K291" i="9"/>
  <c r="L291" i="9" s="1"/>
  <c r="K292" i="9"/>
  <c r="L292" i="9" s="1"/>
  <c r="K293" i="9"/>
  <c r="L293" i="9" s="1"/>
  <c r="K294" i="9"/>
  <c r="L294" i="9" s="1"/>
  <c r="K295" i="9"/>
  <c r="L295" i="9" s="1"/>
  <c r="K296" i="9"/>
  <c r="L296" i="9" s="1"/>
  <c r="K297" i="9"/>
  <c r="L297" i="9" s="1"/>
  <c r="K298" i="9"/>
  <c r="L298" i="9" s="1"/>
  <c r="K299" i="9"/>
  <c r="L299" i="9" s="1"/>
  <c r="K300" i="9"/>
  <c r="L300" i="9" s="1"/>
  <c r="K301" i="9"/>
  <c r="L301" i="9" s="1"/>
  <c r="K302" i="9"/>
  <c r="L302" i="9" s="1"/>
  <c r="K303" i="9"/>
  <c r="L303" i="9" s="1"/>
  <c r="K304" i="9"/>
  <c r="L304" i="9" s="1"/>
  <c r="K305" i="9"/>
  <c r="L305" i="9" s="1"/>
  <c r="T283" i="9" l="1"/>
  <c r="U283" i="9"/>
  <c r="U239" i="9"/>
  <c r="T239" i="9"/>
  <c r="T227" i="9"/>
  <c r="U227" i="9"/>
  <c r="T199" i="9"/>
  <c r="U199" i="9"/>
  <c r="T91" i="9"/>
  <c r="U91" i="9"/>
  <c r="U43" i="9"/>
  <c r="T43" i="9"/>
  <c r="U218" i="9"/>
  <c r="T218" i="9"/>
  <c r="U190" i="9"/>
  <c r="T190" i="9"/>
  <c r="U174" i="9"/>
  <c r="T174" i="9"/>
  <c r="U138" i="9"/>
  <c r="T138" i="9"/>
  <c r="U90" i="9"/>
  <c r="T90" i="9"/>
  <c r="U46" i="9"/>
  <c r="T46" i="9"/>
  <c r="U273" i="9"/>
  <c r="T273" i="9"/>
  <c r="U181" i="9"/>
  <c r="T181" i="9"/>
  <c r="U141" i="9"/>
  <c r="T141" i="9"/>
  <c r="U125" i="9"/>
  <c r="T125" i="9"/>
  <c r="U97" i="9"/>
  <c r="T97" i="9"/>
  <c r="U132" i="9"/>
  <c r="T132" i="9"/>
  <c r="U100" i="9"/>
  <c r="T100" i="9"/>
  <c r="U88" i="9"/>
  <c r="T88" i="9"/>
  <c r="U56" i="9"/>
  <c r="T56" i="9"/>
  <c r="L42" i="9"/>
  <c r="O295" i="9"/>
  <c r="Q295" i="9" s="1"/>
  <c r="L290" i="9"/>
  <c r="L286" i="9"/>
  <c r="L280" i="9"/>
  <c r="L278" i="9"/>
  <c r="L274" i="9"/>
  <c r="L268" i="9"/>
  <c r="L264" i="9"/>
  <c r="L260" i="9"/>
  <c r="L256" i="9"/>
  <c r="L254" i="9"/>
  <c r="L250" i="9"/>
  <c r="L244" i="9"/>
  <c r="L240" i="9"/>
  <c r="L236" i="9"/>
  <c r="L232" i="9"/>
  <c r="L228" i="9"/>
  <c r="L226" i="9"/>
  <c r="L220" i="9"/>
  <c r="L216" i="9"/>
  <c r="L212" i="9"/>
  <c r="L210" i="9"/>
  <c r="L206" i="9"/>
  <c r="L202" i="9"/>
  <c r="L196" i="9"/>
  <c r="L192" i="9"/>
  <c r="L190" i="9"/>
  <c r="L186" i="9"/>
  <c r="L182" i="9"/>
  <c r="L178" i="9"/>
  <c r="L174" i="9"/>
  <c r="L168" i="9"/>
  <c r="L160" i="9"/>
  <c r="L289" i="9"/>
  <c r="L287" i="9"/>
  <c r="L285" i="9"/>
  <c r="L283" i="9"/>
  <c r="L281" i="9"/>
  <c r="L279" i="9"/>
  <c r="L277" i="9"/>
  <c r="L275" i="9"/>
  <c r="L273" i="9"/>
  <c r="L271" i="9"/>
  <c r="L269" i="9"/>
  <c r="L267" i="9"/>
  <c r="L265" i="9"/>
  <c r="L263" i="9"/>
  <c r="L261" i="9"/>
  <c r="L259" i="9"/>
  <c r="L257" i="9"/>
  <c r="L255" i="9"/>
  <c r="L253" i="9"/>
  <c r="L251" i="9"/>
  <c r="L249" i="9"/>
  <c r="L247" i="9"/>
  <c r="L245" i="9"/>
  <c r="L243" i="9"/>
  <c r="L241" i="9"/>
  <c r="L239" i="9"/>
  <c r="L237" i="9"/>
  <c r="L235" i="9"/>
  <c r="L233" i="9"/>
  <c r="L231" i="9"/>
  <c r="L229" i="9"/>
  <c r="L227" i="9"/>
  <c r="L225" i="9"/>
  <c r="L223" i="9"/>
  <c r="L221" i="9"/>
  <c r="L219" i="9"/>
  <c r="L217" i="9"/>
  <c r="L215" i="9"/>
  <c r="L213" i="9"/>
  <c r="L211" i="9"/>
  <c r="L209" i="9"/>
  <c r="L207" i="9"/>
  <c r="L205" i="9"/>
  <c r="L203" i="9"/>
  <c r="L201" i="9"/>
  <c r="L199" i="9"/>
  <c r="L197" i="9"/>
  <c r="L195" i="9"/>
  <c r="L193" i="9"/>
  <c r="L191" i="9"/>
  <c r="L189" i="9"/>
  <c r="L187" i="9"/>
  <c r="L185" i="9"/>
  <c r="L183" i="9"/>
  <c r="L181" i="9"/>
  <c r="L179" i="9"/>
  <c r="L177" i="9"/>
  <c r="L175" i="9"/>
  <c r="L173" i="9"/>
  <c r="L171" i="9"/>
  <c r="L169" i="9"/>
  <c r="L167" i="9"/>
  <c r="L165" i="9"/>
  <c r="L163" i="9"/>
  <c r="L161" i="9"/>
  <c r="L159" i="9"/>
  <c r="L157" i="9"/>
  <c r="L155" i="9"/>
  <c r="L153" i="9"/>
  <c r="L151" i="9"/>
  <c r="L149" i="9"/>
  <c r="L147" i="9"/>
  <c r="L145" i="9"/>
  <c r="L143" i="9"/>
  <c r="L141" i="9"/>
  <c r="L139" i="9"/>
  <c r="L137" i="9"/>
  <c r="L135" i="9"/>
  <c r="L133" i="9"/>
  <c r="L131" i="9"/>
  <c r="L129" i="9"/>
  <c r="L127" i="9"/>
  <c r="L125" i="9"/>
  <c r="L123" i="9"/>
  <c r="L121" i="9"/>
  <c r="L119" i="9"/>
  <c r="L117" i="9"/>
  <c r="L115" i="9"/>
  <c r="L113" i="9"/>
  <c r="L111" i="9"/>
  <c r="L109" i="9"/>
  <c r="L107" i="9"/>
  <c r="L105" i="9"/>
  <c r="L103" i="9"/>
  <c r="L101" i="9"/>
  <c r="L99" i="9"/>
  <c r="L97" i="9"/>
  <c r="L95" i="9"/>
  <c r="L93" i="9"/>
  <c r="L91" i="9"/>
  <c r="L89" i="9"/>
  <c r="L87" i="9"/>
  <c r="L85" i="9"/>
  <c r="L83" i="9"/>
  <c r="L81" i="9"/>
  <c r="L79" i="9"/>
  <c r="L77" i="9"/>
  <c r="L75" i="9"/>
  <c r="L73" i="9"/>
  <c r="L71" i="9"/>
  <c r="L69" i="9"/>
  <c r="L67" i="9"/>
  <c r="L65" i="9"/>
  <c r="L63" i="9"/>
  <c r="L61" i="9"/>
  <c r="L59" i="9"/>
  <c r="L57" i="9"/>
  <c r="L55" i="9"/>
  <c r="L53" i="9"/>
  <c r="L51" i="9"/>
  <c r="L49" i="9"/>
  <c r="L47" i="9"/>
  <c r="L45" i="9"/>
  <c r="L43" i="9"/>
  <c r="L288" i="9"/>
  <c r="L284" i="9"/>
  <c r="L282" i="9"/>
  <c r="L276" i="9"/>
  <c r="L272" i="9"/>
  <c r="L270" i="9"/>
  <c r="L266" i="9"/>
  <c r="L262" i="9"/>
  <c r="L258" i="9"/>
  <c r="L252" i="9"/>
  <c r="L248" i="9"/>
  <c r="L246" i="9"/>
  <c r="L242" i="9"/>
  <c r="L238" i="9"/>
  <c r="L234" i="9"/>
  <c r="L230" i="9"/>
  <c r="L224" i="9"/>
  <c r="L222" i="9"/>
  <c r="L218" i="9"/>
  <c r="L214" i="9"/>
  <c r="L208" i="9"/>
  <c r="L204" i="9"/>
  <c r="L200" i="9"/>
  <c r="L198" i="9"/>
  <c r="L194" i="9"/>
  <c r="L188" i="9"/>
  <c r="L184" i="9"/>
  <c r="L180" i="9"/>
  <c r="L176" i="9"/>
  <c r="L172" i="9"/>
  <c r="L170" i="9"/>
  <c r="L166" i="9"/>
  <c r="L164" i="9"/>
  <c r="L162" i="9"/>
  <c r="L158" i="9"/>
  <c r="L156" i="9"/>
  <c r="L154" i="9"/>
  <c r="L152" i="9"/>
  <c r="L150" i="9"/>
  <c r="L148" i="9"/>
  <c r="L146" i="9"/>
  <c r="L144" i="9"/>
  <c r="L142" i="9"/>
  <c r="L140" i="9"/>
  <c r="L138" i="9"/>
  <c r="L136" i="9"/>
  <c r="L134" i="9"/>
  <c r="L132" i="9"/>
  <c r="L130" i="9"/>
  <c r="L128" i="9"/>
  <c r="L126" i="9"/>
  <c r="L124" i="9"/>
  <c r="L122" i="9"/>
  <c r="L120" i="9"/>
  <c r="L118" i="9"/>
  <c r="L116" i="9"/>
  <c r="L114" i="9"/>
  <c r="L112" i="9"/>
  <c r="L110" i="9"/>
  <c r="L108" i="9"/>
  <c r="L106" i="9"/>
  <c r="L104" i="9"/>
  <c r="L102" i="9"/>
  <c r="L100" i="9"/>
  <c r="L98" i="9"/>
  <c r="L96" i="9"/>
  <c r="L94" i="9"/>
  <c r="L92" i="9"/>
  <c r="L90" i="9"/>
  <c r="L88" i="9"/>
  <c r="L86" i="9"/>
  <c r="L84" i="9"/>
  <c r="L82" i="9"/>
  <c r="L80" i="9"/>
  <c r="L78" i="9"/>
  <c r="L76" i="9"/>
  <c r="L74" i="9"/>
  <c r="L72" i="9"/>
  <c r="L70" i="9"/>
  <c r="L68" i="9"/>
  <c r="L66" i="9"/>
  <c r="L64" i="9"/>
  <c r="L62" i="9"/>
  <c r="L60" i="9"/>
  <c r="L58" i="9"/>
  <c r="L56" i="9"/>
  <c r="L54" i="9"/>
  <c r="L52" i="9"/>
  <c r="L50" i="9"/>
  <c r="L48" i="9"/>
  <c r="L46" i="9"/>
  <c r="L44" i="9"/>
  <c r="M42" i="9" l="1"/>
  <c r="L39" i="9"/>
  <c r="T295" i="9"/>
  <c r="U295" i="9"/>
  <c r="Q42" i="9" l="1"/>
  <c r="M257" i="9"/>
  <c r="N257" i="9" s="1"/>
  <c r="M193" i="9"/>
  <c r="N193" i="9" s="1"/>
  <c r="O193" i="9" s="1"/>
  <c r="Q193" i="9" s="1"/>
  <c r="M129" i="9"/>
  <c r="N129" i="9" s="1"/>
  <c r="O129" i="9" s="1"/>
  <c r="Q129" i="9" s="1"/>
  <c r="M65" i="9"/>
  <c r="N65" i="9" s="1"/>
  <c r="M259" i="9"/>
  <c r="N259" i="9" s="1"/>
  <c r="M131" i="9"/>
  <c r="M216" i="9"/>
  <c r="N216" i="9" s="1"/>
  <c r="O216" i="9" s="1"/>
  <c r="Q216" i="9" s="1"/>
  <c r="M289" i="9"/>
  <c r="N289" i="9" s="1"/>
  <c r="M225" i="9"/>
  <c r="N225" i="9" s="1"/>
  <c r="M161" i="9"/>
  <c r="N161" i="9" s="1"/>
  <c r="O161" i="9" s="1"/>
  <c r="Q161" i="9" s="1"/>
  <c r="M97" i="9"/>
  <c r="N97" i="9" s="1"/>
  <c r="M195" i="9"/>
  <c r="M51" i="9"/>
  <c r="N51" i="9" s="1"/>
  <c r="M106" i="9"/>
  <c r="N106" i="9" s="1"/>
  <c r="O106" i="9" s="1"/>
  <c r="Q106" i="9" s="1"/>
  <c r="M273" i="9"/>
  <c r="N273" i="9" s="1"/>
  <c r="M241" i="9"/>
  <c r="N241" i="9" s="1"/>
  <c r="M209" i="9"/>
  <c r="N209" i="9" s="1"/>
  <c r="M177" i="9"/>
  <c r="N177" i="9" s="1"/>
  <c r="O177" i="9" s="1"/>
  <c r="Q177" i="9" s="1"/>
  <c r="M145" i="9"/>
  <c r="N145" i="9" s="1"/>
  <c r="O145" i="9" s="1"/>
  <c r="Q145" i="9" s="1"/>
  <c r="M113" i="9"/>
  <c r="N113" i="9" s="1"/>
  <c r="M81" i="9"/>
  <c r="N81" i="9" s="1"/>
  <c r="M49" i="9"/>
  <c r="N49" i="9" s="1"/>
  <c r="M291" i="9"/>
  <c r="N291" i="9" s="1"/>
  <c r="O291" i="9" s="1"/>
  <c r="Q291" i="9" s="1"/>
  <c r="M227" i="9"/>
  <c r="M163" i="9"/>
  <c r="M99" i="9"/>
  <c r="M303" i="9"/>
  <c r="N303" i="9" s="1"/>
  <c r="O303" i="9" s="1"/>
  <c r="Q303" i="9" s="1"/>
  <c r="M190" i="9"/>
  <c r="N190" i="9" s="1"/>
  <c r="M305" i="9"/>
  <c r="M275" i="9"/>
  <c r="M243" i="9"/>
  <c r="N243" i="9" s="1"/>
  <c r="O243" i="9" s="1"/>
  <c r="Q243" i="9" s="1"/>
  <c r="M211" i="9"/>
  <c r="N211" i="9" s="1"/>
  <c r="M179" i="9"/>
  <c r="N179" i="9" s="1"/>
  <c r="M147" i="9"/>
  <c r="M115" i="9"/>
  <c r="N115" i="9" s="1"/>
  <c r="O115" i="9" s="1"/>
  <c r="Q115" i="9" s="1"/>
  <c r="M83" i="9"/>
  <c r="N83" i="9" s="1"/>
  <c r="M284" i="9"/>
  <c r="M248" i="9"/>
  <c r="N248" i="9" s="1"/>
  <c r="O248" i="9" s="1"/>
  <c r="Q248" i="9" s="1"/>
  <c r="M238" i="9"/>
  <c r="N238" i="9" s="1"/>
  <c r="O238" i="9" s="1"/>
  <c r="Q238" i="9" s="1"/>
  <c r="M158" i="9"/>
  <c r="M294" i="9"/>
  <c r="N294" i="9" s="1"/>
  <c r="M297" i="9"/>
  <c r="M281" i="9"/>
  <c r="N281" i="9" s="1"/>
  <c r="O281" i="9" s="1"/>
  <c r="Q281" i="9" s="1"/>
  <c r="M265" i="9"/>
  <c r="M249" i="9"/>
  <c r="N249" i="9" s="1"/>
  <c r="M233" i="9"/>
  <c r="M217" i="9"/>
  <c r="N217" i="9" s="1"/>
  <c r="O217" i="9" s="1"/>
  <c r="Q217" i="9" s="1"/>
  <c r="M201" i="9"/>
  <c r="M185" i="9"/>
  <c r="N185" i="9" s="1"/>
  <c r="M169" i="9"/>
  <c r="M153" i="9"/>
  <c r="N153" i="9" s="1"/>
  <c r="O153" i="9" s="1"/>
  <c r="Q153" i="9" s="1"/>
  <c r="M137" i="9"/>
  <c r="M121" i="9"/>
  <c r="N121" i="9" s="1"/>
  <c r="M105" i="9"/>
  <c r="M89" i="9"/>
  <c r="N89" i="9" s="1"/>
  <c r="O89" i="9" s="1"/>
  <c r="Q89" i="9" s="1"/>
  <c r="M73" i="9"/>
  <c r="M57" i="9"/>
  <c r="N57" i="9" s="1"/>
  <c r="M299" i="9"/>
  <c r="M283" i="9"/>
  <c r="N283" i="9" s="1"/>
  <c r="M267" i="9"/>
  <c r="M251" i="9"/>
  <c r="N251" i="9" s="1"/>
  <c r="M235" i="9"/>
  <c r="M219" i="9"/>
  <c r="N219" i="9" s="1"/>
  <c r="O219" i="9" s="1"/>
  <c r="Q219" i="9" s="1"/>
  <c r="M203" i="9"/>
  <c r="M187" i="9"/>
  <c r="N187" i="9" s="1"/>
  <c r="M171" i="9"/>
  <c r="M155" i="9"/>
  <c r="N155" i="9" s="1"/>
  <c r="O155" i="9" s="1"/>
  <c r="Q155" i="9" s="1"/>
  <c r="M139" i="9"/>
  <c r="N139" i="9" s="1"/>
  <c r="M123" i="9"/>
  <c r="N123" i="9" s="1"/>
  <c r="M107" i="9"/>
  <c r="M91" i="9"/>
  <c r="N91" i="9" s="1"/>
  <c r="M67" i="9"/>
  <c r="M300" i="9"/>
  <c r="M268" i="9"/>
  <c r="N268" i="9" s="1"/>
  <c r="O268" i="9" s="1"/>
  <c r="Q268" i="9" s="1"/>
  <c r="M274" i="9"/>
  <c r="N274" i="9" s="1"/>
  <c r="O274" i="9" s="1"/>
  <c r="Q274" i="9" s="1"/>
  <c r="M232" i="9"/>
  <c r="M286" i="9"/>
  <c r="N286" i="9" s="1"/>
  <c r="M206" i="9"/>
  <c r="M174" i="9"/>
  <c r="N174" i="9" s="1"/>
  <c r="M138" i="9"/>
  <c r="N138" i="9" s="1"/>
  <c r="M74" i="9"/>
  <c r="M96" i="9"/>
  <c r="M75" i="9"/>
  <c r="N75" i="9" s="1"/>
  <c r="O75" i="9" s="1"/>
  <c r="Q75" i="9" s="1"/>
  <c r="M59" i="9"/>
  <c r="M43" i="9"/>
  <c r="N43" i="9" s="1"/>
  <c r="M292" i="9"/>
  <c r="M276" i="9"/>
  <c r="M260" i="9"/>
  <c r="M290" i="9"/>
  <c r="N290" i="9" s="1"/>
  <c r="M258" i="9"/>
  <c r="M240" i="9"/>
  <c r="N240" i="9" s="1"/>
  <c r="O240" i="9" s="1"/>
  <c r="Q240" i="9" s="1"/>
  <c r="M224" i="9"/>
  <c r="M208" i="9"/>
  <c r="N208" i="9" s="1"/>
  <c r="M254" i="9"/>
  <c r="M222" i="9"/>
  <c r="N222" i="9" s="1"/>
  <c r="O222" i="9" s="1"/>
  <c r="Q222" i="9" s="1"/>
  <c r="M198" i="9"/>
  <c r="M182" i="9"/>
  <c r="N182" i="9" s="1"/>
  <c r="M166" i="9"/>
  <c r="M150" i="9"/>
  <c r="N150" i="9" s="1"/>
  <c r="O150" i="9" s="1"/>
  <c r="Q150" i="9" s="1"/>
  <c r="M122" i="9"/>
  <c r="M90" i="9"/>
  <c r="N90" i="9" s="1"/>
  <c r="M58" i="9"/>
  <c r="M176" i="9"/>
  <c r="N176" i="9" s="1"/>
  <c r="O176" i="9" s="1"/>
  <c r="Q176" i="9" s="1"/>
  <c r="M52" i="9"/>
  <c r="M301" i="9"/>
  <c r="M293" i="9"/>
  <c r="M285" i="9"/>
  <c r="M277" i="9"/>
  <c r="M269" i="9"/>
  <c r="M261" i="9"/>
  <c r="N261" i="9" s="1"/>
  <c r="O261" i="9" s="1"/>
  <c r="Q261" i="9" s="1"/>
  <c r="M253" i="9"/>
  <c r="M245" i="9"/>
  <c r="M237" i="9"/>
  <c r="M229" i="9"/>
  <c r="M221" i="9"/>
  <c r="M213" i="9"/>
  <c r="M205" i="9"/>
  <c r="M197" i="9"/>
  <c r="N197" i="9" s="1"/>
  <c r="O197" i="9" s="1"/>
  <c r="Q197" i="9" s="1"/>
  <c r="M189" i="9"/>
  <c r="M181" i="9"/>
  <c r="M173" i="9"/>
  <c r="M165" i="9"/>
  <c r="M157" i="9"/>
  <c r="M149" i="9"/>
  <c r="M141" i="9"/>
  <c r="M133" i="9"/>
  <c r="N133" i="9" s="1"/>
  <c r="O133" i="9" s="1"/>
  <c r="Q133" i="9" s="1"/>
  <c r="M125" i="9"/>
  <c r="M117" i="9"/>
  <c r="M109" i="9"/>
  <c r="M101" i="9"/>
  <c r="M93" i="9"/>
  <c r="M85" i="9"/>
  <c r="M77" i="9"/>
  <c r="M69" i="9"/>
  <c r="N69" i="9" s="1"/>
  <c r="O69" i="9" s="1"/>
  <c r="Q69" i="9" s="1"/>
  <c r="M61" i="9"/>
  <c r="M53" i="9"/>
  <c r="M45" i="9"/>
  <c r="M295" i="9"/>
  <c r="M287" i="9"/>
  <c r="M279" i="9"/>
  <c r="M271" i="9"/>
  <c r="M263" i="9"/>
  <c r="N263" i="9" s="1"/>
  <c r="O263" i="9" s="1"/>
  <c r="Q263" i="9" s="1"/>
  <c r="M255" i="9"/>
  <c r="M247" i="9"/>
  <c r="M239" i="9"/>
  <c r="M231" i="9"/>
  <c r="M223" i="9"/>
  <c r="M215" i="9"/>
  <c r="M207" i="9"/>
  <c r="M199" i="9"/>
  <c r="N199" i="9" s="1"/>
  <c r="M191" i="9"/>
  <c r="M183" i="9"/>
  <c r="M175" i="9"/>
  <c r="M167" i="9"/>
  <c r="M159" i="9"/>
  <c r="M151" i="9"/>
  <c r="M143" i="9"/>
  <c r="M135" i="9"/>
  <c r="N135" i="9" s="1"/>
  <c r="O135" i="9" s="1"/>
  <c r="Q135" i="9" s="1"/>
  <c r="M127" i="9"/>
  <c r="M119" i="9"/>
  <c r="M111" i="9"/>
  <c r="M103" i="9"/>
  <c r="M95" i="9"/>
  <c r="M87" i="9"/>
  <c r="M79" i="9"/>
  <c r="M71" i="9"/>
  <c r="N71" i="9" s="1"/>
  <c r="O71" i="9" s="1"/>
  <c r="Q71" i="9" s="1"/>
  <c r="M63" i="9"/>
  <c r="M55" i="9"/>
  <c r="M47" i="9"/>
  <c r="M304" i="9"/>
  <c r="M296" i="9"/>
  <c r="M288" i="9"/>
  <c r="M280" i="9"/>
  <c r="M272" i="9"/>
  <c r="N272" i="9" s="1"/>
  <c r="O272" i="9" s="1"/>
  <c r="Q272" i="9" s="1"/>
  <c r="M264" i="9"/>
  <c r="M256" i="9"/>
  <c r="M298" i="9"/>
  <c r="M282" i="9"/>
  <c r="M266" i="9"/>
  <c r="N266" i="9" s="1"/>
  <c r="O266" i="9" s="1"/>
  <c r="Q266" i="9" s="1"/>
  <c r="M252" i="9"/>
  <c r="M244" i="9"/>
  <c r="M236" i="9"/>
  <c r="N236" i="9" s="1"/>
  <c r="O236" i="9" s="1"/>
  <c r="Q236" i="9" s="1"/>
  <c r="M228" i="9"/>
  <c r="M220" i="9"/>
  <c r="M212" i="9"/>
  <c r="M302" i="9"/>
  <c r="M270" i="9"/>
  <c r="N270" i="9" s="1"/>
  <c r="O270" i="9" s="1"/>
  <c r="Q270" i="9" s="1"/>
  <c r="M246" i="9"/>
  <c r="M230" i="9"/>
  <c r="N230" i="9" s="1"/>
  <c r="M214" i="9"/>
  <c r="M202" i="9"/>
  <c r="M194" i="9"/>
  <c r="M186" i="9"/>
  <c r="M178" i="9"/>
  <c r="M170" i="9"/>
  <c r="N170" i="9" s="1"/>
  <c r="O170" i="9" s="1"/>
  <c r="Q170" i="9" s="1"/>
  <c r="M162" i="9"/>
  <c r="M154" i="9"/>
  <c r="N154" i="9" s="1"/>
  <c r="M146" i="9"/>
  <c r="M130" i="9"/>
  <c r="N130" i="9" s="1"/>
  <c r="O130" i="9" s="1"/>
  <c r="Q130" i="9" s="1"/>
  <c r="M114" i="9"/>
  <c r="M98" i="9"/>
  <c r="M82" i="9"/>
  <c r="M66" i="9"/>
  <c r="N66" i="9" s="1"/>
  <c r="O66" i="9" s="1"/>
  <c r="Q66" i="9" s="1"/>
  <c r="M50" i="9"/>
  <c r="M210" i="9"/>
  <c r="M144" i="9"/>
  <c r="M156" i="9"/>
  <c r="M56" i="9"/>
  <c r="N56" i="9" s="1"/>
  <c r="M142" i="9"/>
  <c r="N142" i="9" s="1"/>
  <c r="M134" i="9"/>
  <c r="M126" i="9"/>
  <c r="N126" i="9" s="1"/>
  <c r="O126" i="9" s="1"/>
  <c r="Q126" i="9" s="1"/>
  <c r="M118" i="9"/>
  <c r="M110" i="9"/>
  <c r="N110" i="9" s="1"/>
  <c r="M102" i="9"/>
  <c r="M94" i="9"/>
  <c r="N94" i="9" s="1"/>
  <c r="O94" i="9" s="1"/>
  <c r="Q94" i="9" s="1"/>
  <c r="M86" i="9"/>
  <c r="M78" i="9"/>
  <c r="N78" i="9" s="1"/>
  <c r="O78" i="9" s="1"/>
  <c r="Q78" i="9" s="1"/>
  <c r="M70" i="9"/>
  <c r="M62" i="9"/>
  <c r="N62" i="9" s="1"/>
  <c r="O62" i="9" s="1"/>
  <c r="Q62" i="9" s="1"/>
  <c r="M54" i="9"/>
  <c r="M46" i="9"/>
  <c r="N46" i="9" s="1"/>
  <c r="M242" i="9"/>
  <c r="M192" i="9"/>
  <c r="M160" i="9"/>
  <c r="M128" i="9"/>
  <c r="M234" i="9"/>
  <c r="M92" i="9"/>
  <c r="M164" i="9"/>
  <c r="N164" i="9" s="1"/>
  <c r="M48" i="9"/>
  <c r="M262" i="9"/>
  <c r="M226" i="9"/>
  <c r="M200" i="9"/>
  <c r="M184" i="9"/>
  <c r="M168" i="9"/>
  <c r="M152" i="9"/>
  <c r="M136" i="9"/>
  <c r="M112" i="9"/>
  <c r="N112" i="9" s="1"/>
  <c r="M80" i="9"/>
  <c r="M188" i="9"/>
  <c r="N188" i="9" s="1"/>
  <c r="O188" i="9" s="1"/>
  <c r="Q188" i="9" s="1"/>
  <c r="M124" i="9"/>
  <c r="M68" i="9"/>
  <c r="M250" i="9"/>
  <c r="M100" i="9"/>
  <c r="N100" i="9" s="1"/>
  <c r="M148" i="9"/>
  <c r="M64" i="9"/>
  <c r="M120" i="9"/>
  <c r="M104" i="9"/>
  <c r="M88" i="9"/>
  <c r="N88" i="9" s="1"/>
  <c r="M278" i="9"/>
  <c r="N278" i="9" s="1"/>
  <c r="M204" i="9"/>
  <c r="M172" i="9"/>
  <c r="M140" i="9"/>
  <c r="M108" i="9"/>
  <c r="M76" i="9"/>
  <c r="M60" i="9"/>
  <c r="M44" i="9"/>
  <c r="M196" i="9"/>
  <c r="M132" i="9"/>
  <c r="M72" i="9"/>
  <c r="M218" i="9"/>
  <c r="N218" i="9" s="1"/>
  <c r="M84" i="9"/>
  <c r="M180" i="9"/>
  <c r="M116" i="9"/>
  <c r="O289" i="9"/>
  <c r="Q289" i="9" s="1"/>
  <c r="O257" i="9"/>
  <c r="Q257" i="9" s="1"/>
  <c r="O241" i="9"/>
  <c r="Q241" i="9" s="1"/>
  <c r="O225" i="9"/>
  <c r="Q225" i="9" s="1"/>
  <c r="O209" i="9"/>
  <c r="Q209" i="9" s="1"/>
  <c r="O185" i="9"/>
  <c r="Q185" i="9" s="1"/>
  <c r="O121" i="9"/>
  <c r="Q121" i="9" s="1"/>
  <c r="O113" i="9"/>
  <c r="Q113" i="9" s="1"/>
  <c r="O81" i="9"/>
  <c r="Q81" i="9" s="1"/>
  <c r="O65" i="9"/>
  <c r="Q65" i="9" s="1"/>
  <c r="O57" i="9"/>
  <c r="Q57" i="9" s="1"/>
  <c r="O49" i="9"/>
  <c r="Q49" i="9" s="1"/>
  <c r="O259" i="9"/>
  <c r="Q259" i="9" s="1"/>
  <c r="O251" i="9"/>
  <c r="Q251" i="9" s="1"/>
  <c r="O211" i="9"/>
  <c r="Q211" i="9" s="1"/>
  <c r="O187" i="9"/>
  <c r="Q187" i="9" s="1"/>
  <c r="O179" i="9"/>
  <c r="Q179" i="9" s="1"/>
  <c r="O139" i="9"/>
  <c r="Q139" i="9" s="1"/>
  <c r="O123" i="9"/>
  <c r="Q123" i="9" s="1"/>
  <c r="O83" i="9"/>
  <c r="Q83" i="9" s="1"/>
  <c r="O51" i="9"/>
  <c r="Q51" i="9" s="1"/>
  <c r="O290" i="9"/>
  <c r="Q290" i="9" s="1"/>
  <c r="O208" i="9"/>
  <c r="Q208" i="9" s="1"/>
  <c r="O286" i="9"/>
  <c r="Q286" i="9" s="1"/>
  <c r="O182" i="9"/>
  <c r="Q182" i="9" s="1"/>
  <c r="O142" i="9"/>
  <c r="Q142" i="9" s="1"/>
  <c r="O110" i="9"/>
  <c r="Q110" i="9" s="1"/>
  <c r="O278" i="9"/>
  <c r="Q278" i="9" s="1"/>
  <c r="O249" i="9"/>
  <c r="Q249" i="9" s="1"/>
  <c r="O230" i="9"/>
  <c r="Q230" i="9" s="1"/>
  <c r="O154" i="9"/>
  <c r="Q154" i="9" s="1"/>
  <c r="O294" i="9"/>
  <c r="Q294" i="9" s="1"/>
  <c r="O112" i="9"/>
  <c r="Q112" i="9" s="1"/>
  <c r="O164" i="9"/>
  <c r="Q164" i="9" s="1"/>
  <c r="U164" i="9" l="1"/>
  <c r="T164" i="9"/>
  <c r="U294" i="9"/>
  <c r="T294" i="9"/>
  <c r="U154" i="9"/>
  <c r="T154" i="9"/>
  <c r="U236" i="9"/>
  <c r="T236" i="9"/>
  <c r="T135" i="9"/>
  <c r="U135" i="9"/>
  <c r="U197" i="9"/>
  <c r="T197" i="9"/>
  <c r="U278" i="9"/>
  <c r="T278" i="9"/>
  <c r="U110" i="9"/>
  <c r="T110" i="9"/>
  <c r="U182" i="9"/>
  <c r="T182" i="9"/>
  <c r="U208" i="9"/>
  <c r="T208" i="9"/>
  <c r="U274" i="9"/>
  <c r="T274" i="9"/>
  <c r="U51" i="9"/>
  <c r="T51" i="9"/>
  <c r="T123" i="9"/>
  <c r="U123" i="9"/>
  <c r="T187" i="9"/>
  <c r="U187" i="9"/>
  <c r="T251" i="9"/>
  <c r="U251" i="9"/>
  <c r="U57" i="9"/>
  <c r="T57" i="9"/>
  <c r="U113" i="9"/>
  <c r="T113" i="9"/>
  <c r="U153" i="9"/>
  <c r="T153" i="9"/>
  <c r="U193" i="9"/>
  <c r="T193" i="9"/>
  <c r="U241" i="9"/>
  <c r="T241" i="9"/>
  <c r="U66" i="9"/>
  <c r="T66" i="9"/>
  <c r="U266" i="9"/>
  <c r="T266" i="9"/>
  <c r="T263" i="9"/>
  <c r="U263" i="9"/>
  <c r="U261" i="9"/>
  <c r="T261" i="9"/>
  <c r="U62" i="9"/>
  <c r="T62" i="9"/>
  <c r="U126" i="9"/>
  <c r="T126" i="9"/>
  <c r="U222" i="9"/>
  <c r="T222" i="9"/>
  <c r="U216" i="9"/>
  <c r="T216" i="9"/>
  <c r="U290" i="9"/>
  <c r="T290" i="9"/>
  <c r="T75" i="9"/>
  <c r="U75" i="9"/>
  <c r="T139" i="9"/>
  <c r="U139" i="9"/>
  <c r="T211" i="9"/>
  <c r="U211" i="9"/>
  <c r="T259" i="9"/>
  <c r="U259" i="9"/>
  <c r="U65" i="9"/>
  <c r="T65" i="9"/>
  <c r="U121" i="9"/>
  <c r="T121" i="9"/>
  <c r="U161" i="9"/>
  <c r="T161" i="9"/>
  <c r="U209" i="9"/>
  <c r="T209" i="9"/>
  <c r="U257" i="9"/>
  <c r="T257" i="9"/>
  <c r="U170" i="9"/>
  <c r="T170" i="9"/>
  <c r="U112" i="9"/>
  <c r="T112" i="9"/>
  <c r="U106" i="9"/>
  <c r="T106" i="9"/>
  <c r="U230" i="9"/>
  <c r="T230" i="9"/>
  <c r="U272" i="9"/>
  <c r="T272" i="9"/>
  <c r="U69" i="9"/>
  <c r="T69" i="9"/>
  <c r="U249" i="9"/>
  <c r="T249" i="9"/>
  <c r="U78" i="9"/>
  <c r="T78" i="9"/>
  <c r="U142" i="9"/>
  <c r="T142" i="9"/>
  <c r="U238" i="9"/>
  <c r="T238" i="9"/>
  <c r="U240" i="9"/>
  <c r="T240" i="9"/>
  <c r="U303" i="9"/>
  <c r="T303" i="9"/>
  <c r="U83" i="9"/>
  <c r="T83" i="9"/>
  <c r="T155" i="9"/>
  <c r="U155" i="9"/>
  <c r="T219" i="9"/>
  <c r="U219" i="9"/>
  <c r="T291" i="9"/>
  <c r="U291" i="9"/>
  <c r="U81" i="9"/>
  <c r="T81" i="9"/>
  <c r="U129" i="9"/>
  <c r="T129" i="9"/>
  <c r="U177" i="9"/>
  <c r="T177" i="9"/>
  <c r="U217" i="9"/>
  <c r="T217" i="9"/>
  <c r="U289" i="9"/>
  <c r="T289" i="9"/>
  <c r="U188" i="9"/>
  <c r="T188" i="9"/>
  <c r="U176" i="9"/>
  <c r="T176" i="9"/>
  <c r="U130" i="9"/>
  <c r="T130" i="9"/>
  <c r="U270" i="9"/>
  <c r="T270" i="9"/>
  <c r="T71" i="9"/>
  <c r="U71" i="9"/>
  <c r="U133" i="9"/>
  <c r="T133" i="9"/>
  <c r="U281" i="9"/>
  <c r="T281" i="9"/>
  <c r="U94" i="9"/>
  <c r="T94" i="9"/>
  <c r="U150" i="9"/>
  <c r="T150" i="9"/>
  <c r="U286" i="9"/>
  <c r="T286" i="9"/>
  <c r="U248" i="9"/>
  <c r="T248" i="9"/>
  <c r="U268" i="9"/>
  <c r="T268" i="9"/>
  <c r="U115" i="9"/>
  <c r="T115" i="9"/>
  <c r="T179" i="9"/>
  <c r="U179" i="9"/>
  <c r="T243" i="9"/>
  <c r="U243" i="9"/>
  <c r="U49" i="9"/>
  <c r="T49" i="9"/>
  <c r="U89" i="9"/>
  <c r="T89" i="9"/>
  <c r="U145" i="9"/>
  <c r="T145" i="9"/>
  <c r="U185" i="9"/>
  <c r="T185" i="9"/>
  <c r="U225" i="9"/>
  <c r="T225" i="9"/>
  <c r="U42" i="9"/>
  <c r="T42" i="9"/>
  <c r="N116" i="9"/>
  <c r="O116" i="9" s="1"/>
  <c r="Q116" i="9" s="1"/>
  <c r="N84" i="9"/>
  <c r="O84" i="9" s="1"/>
  <c r="Q84" i="9" s="1"/>
  <c r="N72" i="9"/>
  <c r="O72" i="9" s="1"/>
  <c r="Q72" i="9" s="1"/>
  <c r="N196" i="9"/>
  <c r="O196" i="9" s="1"/>
  <c r="Q196" i="9" s="1"/>
  <c r="N60" i="9"/>
  <c r="O60" i="9" s="1"/>
  <c r="Q60" i="9" s="1"/>
  <c r="N108" i="9"/>
  <c r="O108" i="9" s="1"/>
  <c r="Q108" i="9" s="1"/>
  <c r="N172" i="9"/>
  <c r="O172" i="9" s="1"/>
  <c r="Q172" i="9" s="1"/>
  <c r="N104" i="9"/>
  <c r="O104" i="9" s="1"/>
  <c r="Q104" i="9" s="1"/>
  <c r="N64" i="9"/>
  <c r="O64" i="9" s="1"/>
  <c r="Q64" i="9" s="1"/>
  <c r="N68" i="9"/>
  <c r="O68" i="9" s="1"/>
  <c r="Q68" i="9" s="1"/>
  <c r="N152" i="9"/>
  <c r="O152" i="9" s="1"/>
  <c r="Q152" i="9" s="1"/>
  <c r="N184" i="9"/>
  <c r="O184" i="9" s="1"/>
  <c r="Q184" i="9" s="1"/>
  <c r="N226" i="9"/>
  <c r="O226" i="9" s="1"/>
  <c r="Q226" i="9" s="1"/>
  <c r="N48" i="9"/>
  <c r="O48" i="9" s="1"/>
  <c r="Q48" i="9" s="1"/>
  <c r="N92" i="9"/>
  <c r="O92" i="9" s="1"/>
  <c r="Q92" i="9" s="1"/>
  <c r="N128" i="9"/>
  <c r="O128" i="9" s="1"/>
  <c r="Q128" i="9" s="1"/>
  <c r="N192" i="9"/>
  <c r="O192" i="9" s="1"/>
  <c r="Q192" i="9" s="1"/>
  <c r="N156" i="9"/>
  <c r="O156" i="9" s="1"/>
  <c r="Q156" i="9" s="1"/>
  <c r="N210" i="9"/>
  <c r="O210" i="9" s="1"/>
  <c r="Q210" i="9" s="1"/>
  <c r="N98" i="9"/>
  <c r="O98" i="9" s="1"/>
  <c r="Q98" i="9" s="1"/>
  <c r="N186" i="9"/>
  <c r="O186" i="9" s="1"/>
  <c r="Q186" i="9" s="1"/>
  <c r="N202" i="9"/>
  <c r="O202" i="9" s="1"/>
  <c r="Q202" i="9" s="1"/>
  <c r="N212" i="9"/>
  <c r="O212" i="9" s="1"/>
  <c r="Q212" i="9" s="1"/>
  <c r="N228" i="9"/>
  <c r="O228" i="9" s="1"/>
  <c r="Q228" i="9" s="1"/>
  <c r="N244" i="9"/>
  <c r="O244" i="9" s="1"/>
  <c r="Q244" i="9" s="1"/>
  <c r="N298" i="9"/>
  <c r="O298" i="9" s="1"/>
  <c r="Q298" i="9" s="1"/>
  <c r="N264" i="9"/>
  <c r="O264" i="9" s="1"/>
  <c r="Q264" i="9" s="1"/>
  <c r="N280" i="9"/>
  <c r="O280" i="9" s="1"/>
  <c r="Q280" i="9" s="1"/>
  <c r="N296" i="9"/>
  <c r="O296" i="9" s="1"/>
  <c r="Q296" i="9" s="1"/>
  <c r="N47" i="9"/>
  <c r="O47" i="9" s="1"/>
  <c r="Q47" i="9" s="1"/>
  <c r="N63" i="9"/>
  <c r="O63" i="9" s="1"/>
  <c r="Q63" i="9" s="1"/>
  <c r="N79" i="9"/>
  <c r="O79" i="9" s="1"/>
  <c r="Q79" i="9" s="1"/>
  <c r="N95" i="9"/>
  <c r="O95" i="9" s="1"/>
  <c r="Q95" i="9" s="1"/>
  <c r="N111" i="9"/>
  <c r="O111" i="9" s="1"/>
  <c r="Q111" i="9" s="1"/>
  <c r="N127" i="9"/>
  <c r="O127" i="9" s="1"/>
  <c r="Q127" i="9" s="1"/>
  <c r="N143" i="9"/>
  <c r="O143" i="9" s="1"/>
  <c r="Q143" i="9" s="1"/>
  <c r="N159" i="9"/>
  <c r="O159" i="9" s="1"/>
  <c r="Q159" i="9" s="1"/>
  <c r="N175" i="9"/>
  <c r="O175" i="9" s="1"/>
  <c r="Q175" i="9" s="1"/>
  <c r="N191" i="9"/>
  <c r="O191" i="9" s="1"/>
  <c r="Q191" i="9" s="1"/>
  <c r="N207" i="9"/>
  <c r="O207" i="9" s="1"/>
  <c r="Q207" i="9" s="1"/>
  <c r="N223" i="9"/>
  <c r="O223" i="9" s="1"/>
  <c r="Q223" i="9" s="1"/>
  <c r="N239" i="9"/>
  <c r="N255" i="9"/>
  <c r="O255" i="9" s="1"/>
  <c r="Q255" i="9" s="1"/>
  <c r="N271" i="9"/>
  <c r="O271" i="9" s="1"/>
  <c r="Q271" i="9" s="1"/>
  <c r="N287" i="9"/>
  <c r="O287" i="9" s="1"/>
  <c r="Q287" i="9" s="1"/>
  <c r="N45" i="9"/>
  <c r="O45" i="9" s="1"/>
  <c r="Q45" i="9" s="1"/>
  <c r="N61" i="9"/>
  <c r="O61" i="9" s="1"/>
  <c r="Q61" i="9" s="1"/>
  <c r="N77" i="9"/>
  <c r="O77" i="9" s="1"/>
  <c r="Q77" i="9" s="1"/>
  <c r="N93" i="9"/>
  <c r="O93" i="9" s="1"/>
  <c r="Q93" i="9" s="1"/>
  <c r="N109" i="9"/>
  <c r="O109" i="9" s="1"/>
  <c r="Q109" i="9" s="1"/>
  <c r="N125" i="9"/>
  <c r="N141" i="9"/>
  <c r="N157" i="9"/>
  <c r="O157" i="9" s="1"/>
  <c r="Q157" i="9" s="1"/>
  <c r="N173" i="9"/>
  <c r="O173" i="9" s="1"/>
  <c r="Q173" i="9" s="1"/>
  <c r="N189" i="9"/>
  <c r="O189" i="9" s="1"/>
  <c r="Q189" i="9" s="1"/>
  <c r="N205" i="9"/>
  <c r="O205" i="9" s="1"/>
  <c r="Q205" i="9" s="1"/>
  <c r="N221" i="9"/>
  <c r="O221" i="9" s="1"/>
  <c r="Q221" i="9" s="1"/>
  <c r="N237" i="9"/>
  <c r="O237" i="9" s="1"/>
  <c r="Q237" i="9" s="1"/>
  <c r="N253" i="9"/>
  <c r="O253" i="9" s="1"/>
  <c r="Q253" i="9" s="1"/>
  <c r="N269" i="9"/>
  <c r="O269" i="9" s="1"/>
  <c r="Q269" i="9" s="1"/>
  <c r="N285" i="9"/>
  <c r="O285" i="9" s="1"/>
  <c r="Q285" i="9" s="1"/>
  <c r="N301" i="9"/>
  <c r="O301" i="9" s="1"/>
  <c r="Q301" i="9" s="1"/>
  <c r="N276" i="9"/>
  <c r="O276" i="9" s="1"/>
  <c r="Q276" i="9" s="1"/>
  <c r="N74" i="9"/>
  <c r="O74" i="9" s="1"/>
  <c r="Q74" i="9" s="1"/>
  <c r="N300" i="9"/>
  <c r="O300" i="9" s="1"/>
  <c r="Q300" i="9" s="1"/>
  <c r="N284" i="9"/>
  <c r="O284" i="9" s="1"/>
  <c r="Q284" i="9" s="1"/>
  <c r="N305" i="9"/>
  <c r="O305" i="9" s="1"/>
  <c r="Q305" i="9" s="1"/>
  <c r="N163" i="9"/>
  <c r="O163" i="9" s="1"/>
  <c r="Q163" i="9" s="1"/>
  <c r="N195" i="9"/>
  <c r="O195" i="9" s="1"/>
  <c r="Q195" i="9" s="1"/>
  <c r="N131" i="9"/>
  <c r="O131" i="9" s="1"/>
  <c r="Q131" i="9" s="1"/>
  <c r="N180" i="9"/>
  <c r="O180" i="9" s="1"/>
  <c r="Q180" i="9" s="1"/>
  <c r="N132" i="9"/>
  <c r="N44" i="9"/>
  <c r="O44" i="9" s="1"/>
  <c r="Q44" i="9" s="1"/>
  <c r="N76" i="9"/>
  <c r="O76" i="9" s="1"/>
  <c r="Q76" i="9" s="1"/>
  <c r="N140" i="9"/>
  <c r="O140" i="9" s="1"/>
  <c r="Q140" i="9" s="1"/>
  <c r="N204" i="9"/>
  <c r="O204" i="9" s="1"/>
  <c r="Q204" i="9" s="1"/>
  <c r="N120" i="9"/>
  <c r="O120" i="9" s="1"/>
  <c r="Q120" i="9" s="1"/>
  <c r="N148" i="9"/>
  <c r="O148" i="9" s="1"/>
  <c r="Q148" i="9" s="1"/>
  <c r="N250" i="9"/>
  <c r="O250" i="9" s="1"/>
  <c r="Q250" i="9" s="1"/>
  <c r="N124" i="9"/>
  <c r="O124" i="9" s="1"/>
  <c r="Q124" i="9" s="1"/>
  <c r="N80" i="9"/>
  <c r="O80" i="9" s="1"/>
  <c r="Q80" i="9" s="1"/>
  <c r="N136" i="9"/>
  <c r="O136" i="9" s="1"/>
  <c r="Q136" i="9" s="1"/>
  <c r="N168" i="9"/>
  <c r="O168" i="9" s="1"/>
  <c r="Q168" i="9" s="1"/>
  <c r="N200" i="9"/>
  <c r="O200" i="9" s="1"/>
  <c r="Q200" i="9" s="1"/>
  <c r="N262" i="9"/>
  <c r="O262" i="9" s="1"/>
  <c r="Q262" i="9" s="1"/>
  <c r="N234" i="9"/>
  <c r="O234" i="9" s="1"/>
  <c r="Q234" i="9" s="1"/>
  <c r="N160" i="9"/>
  <c r="O160" i="9" s="1"/>
  <c r="Q160" i="9" s="1"/>
  <c r="N242" i="9"/>
  <c r="O242" i="9" s="1"/>
  <c r="Q242" i="9" s="1"/>
  <c r="N54" i="9"/>
  <c r="O54" i="9" s="1"/>
  <c r="Q54" i="9" s="1"/>
  <c r="N70" i="9"/>
  <c r="O70" i="9" s="1"/>
  <c r="Q70" i="9" s="1"/>
  <c r="N86" i="9"/>
  <c r="O86" i="9" s="1"/>
  <c r="Q86" i="9" s="1"/>
  <c r="N102" i="9"/>
  <c r="O102" i="9" s="1"/>
  <c r="Q102" i="9" s="1"/>
  <c r="N118" i="9"/>
  <c r="O118" i="9" s="1"/>
  <c r="Q118" i="9" s="1"/>
  <c r="N134" i="9"/>
  <c r="O134" i="9" s="1"/>
  <c r="Q134" i="9" s="1"/>
  <c r="N144" i="9"/>
  <c r="O144" i="9" s="1"/>
  <c r="Q144" i="9" s="1"/>
  <c r="N50" i="9"/>
  <c r="O50" i="9" s="1"/>
  <c r="Q50" i="9" s="1"/>
  <c r="N82" i="9"/>
  <c r="O82" i="9" s="1"/>
  <c r="Q82" i="9" s="1"/>
  <c r="N114" i="9"/>
  <c r="O114" i="9" s="1"/>
  <c r="Q114" i="9" s="1"/>
  <c r="N146" i="9"/>
  <c r="O146" i="9" s="1"/>
  <c r="Q146" i="9" s="1"/>
  <c r="N162" i="9"/>
  <c r="O162" i="9" s="1"/>
  <c r="Q162" i="9" s="1"/>
  <c r="N178" i="9"/>
  <c r="O178" i="9" s="1"/>
  <c r="Q178" i="9" s="1"/>
  <c r="N194" i="9"/>
  <c r="O194" i="9" s="1"/>
  <c r="Q194" i="9" s="1"/>
  <c r="N214" i="9"/>
  <c r="O214" i="9" s="1"/>
  <c r="Q214" i="9" s="1"/>
  <c r="N246" i="9"/>
  <c r="O246" i="9" s="1"/>
  <c r="Q246" i="9" s="1"/>
  <c r="N302" i="9"/>
  <c r="O302" i="9" s="1"/>
  <c r="Q302" i="9" s="1"/>
  <c r="N220" i="9"/>
  <c r="O220" i="9" s="1"/>
  <c r="Q220" i="9" s="1"/>
  <c r="N252" i="9"/>
  <c r="O252" i="9" s="1"/>
  <c r="Q252" i="9" s="1"/>
  <c r="N282" i="9"/>
  <c r="O282" i="9" s="1"/>
  <c r="Q282" i="9" s="1"/>
  <c r="N256" i="9"/>
  <c r="O256" i="9" s="1"/>
  <c r="Q256" i="9" s="1"/>
  <c r="N288" i="9"/>
  <c r="O288" i="9" s="1"/>
  <c r="Q288" i="9" s="1"/>
  <c r="N304" i="9"/>
  <c r="O304" i="9" s="1"/>
  <c r="Q304" i="9" s="1"/>
  <c r="N55" i="9"/>
  <c r="O55" i="9" s="1"/>
  <c r="Q55" i="9" s="1"/>
  <c r="N87" i="9"/>
  <c r="O87" i="9" s="1"/>
  <c r="Q87" i="9" s="1"/>
  <c r="N103" i="9"/>
  <c r="O103" i="9" s="1"/>
  <c r="Q103" i="9" s="1"/>
  <c r="N119" i="9"/>
  <c r="O119" i="9" s="1"/>
  <c r="Q119" i="9" s="1"/>
  <c r="N151" i="9"/>
  <c r="O151" i="9" s="1"/>
  <c r="Q151" i="9" s="1"/>
  <c r="N167" i="9"/>
  <c r="O167" i="9" s="1"/>
  <c r="Q167" i="9" s="1"/>
  <c r="N183" i="9"/>
  <c r="O183" i="9" s="1"/>
  <c r="Q183" i="9" s="1"/>
  <c r="N215" i="9"/>
  <c r="O215" i="9" s="1"/>
  <c r="Q215" i="9" s="1"/>
  <c r="N231" i="9"/>
  <c r="O231" i="9" s="1"/>
  <c r="Q231" i="9" s="1"/>
  <c r="N247" i="9"/>
  <c r="O247" i="9" s="1"/>
  <c r="Q247" i="9" s="1"/>
  <c r="N279" i="9"/>
  <c r="O279" i="9" s="1"/>
  <c r="Q279" i="9" s="1"/>
  <c r="N295" i="9"/>
  <c r="N53" i="9"/>
  <c r="O53" i="9" s="1"/>
  <c r="Q53" i="9" s="1"/>
  <c r="N85" i="9"/>
  <c r="O85" i="9" s="1"/>
  <c r="Q85" i="9" s="1"/>
  <c r="N101" i="9"/>
  <c r="O101" i="9" s="1"/>
  <c r="Q101" i="9" s="1"/>
  <c r="N117" i="9"/>
  <c r="O117" i="9" s="1"/>
  <c r="Q117" i="9" s="1"/>
  <c r="N149" i="9"/>
  <c r="O149" i="9" s="1"/>
  <c r="Q149" i="9" s="1"/>
  <c r="N165" i="9"/>
  <c r="O165" i="9" s="1"/>
  <c r="Q165" i="9" s="1"/>
  <c r="N181" i="9"/>
  <c r="N213" i="9"/>
  <c r="O213" i="9" s="1"/>
  <c r="Q213" i="9" s="1"/>
  <c r="N229" i="9"/>
  <c r="O229" i="9" s="1"/>
  <c r="Q229" i="9" s="1"/>
  <c r="N245" i="9"/>
  <c r="O245" i="9" s="1"/>
  <c r="Q245" i="9" s="1"/>
  <c r="N277" i="9"/>
  <c r="O277" i="9" s="1"/>
  <c r="Q277" i="9" s="1"/>
  <c r="N293" i="9"/>
  <c r="O293" i="9" s="1"/>
  <c r="Q293" i="9" s="1"/>
  <c r="N52" i="9"/>
  <c r="O52" i="9" s="1"/>
  <c r="Q52" i="9" s="1"/>
  <c r="N58" i="9"/>
  <c r="O58" i="9" s="1"/>
  <c r="Q58" i="9" s="1"/>
  <c r="N122" i="9"/>
  <c r="O122" i="9" s="1"/>
  <c r="Q122" i="9" s="1"/>
  <c r="N166" i="9"/>
  <c r="O166" i="9" s="1"/>
  <c r="Q166" i="9" s="1"/>
  <c r="N198" i="9"/>
  <c r="O198" i="9" s="1"/>
  <c r="Q198" i="9" s="1"/>
  <c r="N254" i="9"/>
  <c r="O254" i="9" s="1"/>
  <c r="Q254" i="9" s="1"/>
  <c r="N224" i="9"/>
  <c r="O224" i="9" s="1"/>
  <c r="Q224" i="9" s="1"/>
  <c r="N258" i="9"/>
  <c r="O258" i="9" s="1"/>
  <c r="Q258" i="9" s="1"/>
  <c r="N260" i="9"/>
  <c r="O260" i="9" s="1"/>
  <c r="Q260" i="9" s="1"/>
  <c r="N292" i="9"/>
  <c r="O292" i="9" s="1"/>
  <c r="Q292" i="9" s="1"/>
  <c r="N59" i="9"/>
  <c r="O59" i="9" s="1"/>
  <c r="Q59" i="9" s="1"/>
  <c r="N96" i="9"/>
  <c r="O96" i="9" s="1"/>
  <c r="Q96" i="9" s="1"/>
  <c r="N206" i="9"/>
  <c r="O206" i="9" s="1"/>
  <c r="Q206" i="9" s="1"/>
  <c r="N232" i="9"/>
  <c r="O232" i="9" s="1"/>
  <c r="Q232" i="9" s="1"/>
  <c r="N67" i="9"/>
  <c r="O67" i="9" s="1"/>
  <c r="Q67" i="9" s="1"/>
  <c r="N107" i="9"/>
  <c r="O107" i="9" s="1"/>
  <c r="Q107" i="9" s="1"/>
  <c r="N171" i="9"/>
  <c r="O171" i="9" s="1"/>
  <c r="Q171" i="9" s="1"/>
  <c r="N203" i="9"/>
  <c r="O203" i="9" s="1"/>
  <c r="Q203" i="9" s="1"/>
  <c r="N235" i="9"/>
  <c r="O235" i="9" s="1"/>
  <c r="Q235" i="9" s="1"/>
  <c r="N267" i="9"/>
  <c r="O267" i="9" s="1"/>
  <c r="Q267" i="9" s="1"/>
  <c r="N299" i="9"/>
  <c r="O299" i="9" s="1"/>
  <c r="Q299" i="9" s="1"/>
  <c r="N73" i="9"/>
  <c r="O73" i="9" s="1"/>
  <c r="Q73" i="9" s="1"/>
  <c r="N105" i="9"/>
  <c r="O105" i="9" s="1"/>
  <c r="Q105" i="9" s="1"/>
  <c r="N137" i="9"/>
  <c r="O137" i="9" s="1"/>
  <c r="Q137" i="9" s="1"/>
  <c r="N169" i="9"/>
  <c r="O169" i="9" s="1"/>
  <c r="Q169" i="9" s="1"/>
  <c r="N201" i="9"/>
  <c r="O201" i="9" s="1"/>
  <c r="Q201" i="9" s="1"/>
  <c r="N233" i="9"/>
  <c r="O233" i="9" s="1"/>
  <c r="Q233" i="9" s="1"/>
  <c r="N265" i="9"/>
  <c r="O265" i="9" s="1"/>
  <c r="Q265" i="9" s="1"/>
  <c r="N297" i="9"/>
  <c r="O297" i="9" s="1"/>
  <c r="Q297" i="9" s="1"/>
  <c r="N158" i="9"/>
  <c r="O158" i="9" s="1"/>
  <c r="Q158" i="9" s="1"/>
  <c r="N147" i="9"/>
  <c r="O147" i="9" s="1"/>
  <c r="Q147" i="9" s="1"/>
  <c r="N275" i="9"/>
  <c r="O275" i="9" s="1"/>
  <c r="Q275" i="9" s="1"/>
  <c r="N99" i="9"/>
  <c r="O99" i="9" s="1"/>
  <c r="Q99" i="9" s="1"/>
  <c r="N227" i="9"/>
  <c r="U158" i="9" l="1"/>
  <c r="T158" i="9"/>
  <c r="T203" i="9"/>
  <c r="U203" i="9"/>
  <c r="U254" i="9"/>
  <c r="T254" i="9"/>
  <c r="U165" i="9"/>
  <c r="T165" i="9"/>
  <c r="T247" i="9"/>
  <c r="U247" i="9"/>
  <c r="U256" i="9"/>
  <c r="T256" i="9"/>
  <c r="U99" i="9"/>
  <c r="T99" i="9"/>
  <c r="U297" i="9"/>
  <c r="T297" i="9"/>
  <c r="U169" i="9"/>
  <c r="T169" i="9"/>
  <c r="T299" i="9"/>
  <c r="U299" i="9"/>
  <c r="T171" i="9"/>
  <c r="U171" i="9"/>
  <c r="U206" i="9"/>
  <c r="T206" i="9"/>
  <c r="U260" i="9"/>
  <c r="T260" i="9"/>
  <c r="U198" i="9"/>
  <c r="T198" i="9"/>
  <c r="U52" i="9"/>
  <c r="T52" i="9"/>
  <c r="U229" i="9"/>
  <c r="T229" i="9"/>
  <c r="U149" i="9"/>
  <c r="T149" i="9"/>
  <c r="U53" i="9"/>
  <c r="T53" i="9"/>
  <c r="T231" i="9"/>
  <c r="U231" i="9"/>
  <c r="T151" i="9"/>
  <c r="U151" i="9"/>
  <c r="T55" i="9"/>
  <c r="U55" i="9"/>
  <c r="U282" i="9"/>
  <c r="T282" i="9"/>
  <c r="U246" i="9"/>
  <c r="T246" i="9"/>
  <c r="U162" i="9"/>
  <c r="T162" i="9"/>
  <c r="U50" i="9"/>
  <c r="T50" i="9"/>
  <c r="U102" i="9"/>
  <c r="T102" i="9"/>
  <c r="U242" i="9"/>
  <c r="T242" i="9"/>
  <c r="U200" i="9"/>
  <c r="T200" i="9"/>
  <c r="U124" i="9"/>
  <c r="T124" i="9"/>
  <c r="U204" i="9"/>
  <c r="T204" i="9"/>
  <c r="T163" i="9"/>
  <c r="U163" i="9"/>
  <c r="U74" i="9"/>
  <c r="T74" i="9"/>
  <c r="U269" i="9"/>
  <c r="T269" i="9"/>
  <c r="U205" i="9"/>
  <c r="T205" i="9"/>
  <c r="U77" i="9"/>
  <c r="T77" i="9"/>
  <c r="U271" i="9"/>
  <c r="T271" i="9"/>
  <c r="U207" i="9"/>
  <c r="T207" i="9"/>
  <c r="U143" i="9"/>
  <c r="T143" i="9"/>
  <c r="U79" i="9"/>
  <c r="T79" i="9"/>
  <c r="U280" i="9"/>
  <c r="T280" i="9"/>
  <c r="U228" i="9"/>
  <c r="T228" i="9"/>
  <c r="U98" i="9"/>
  <c r="T98" i="9"/>
  <c r="U128" i="9"/>
  <c r="T128" i="9"/>
  <c r="U184" i="9"/>
  <c r="T184" i="9"/>
  <c r="U104" i="9"/>
  <c r="T104" i="9"/>
  <c r="U196" i="9"/>
  <c r="T196" i="9"/>
  <c r="U73" i="9"/>
  <c r="T73" i="9"/>
  <c r="U292" i="9"/>
  <c r="T292" i="9"/>
  <c r="U245" i="9"/>
  <c r="T245" i="9"/>
  <c r="T275" i="9"/>
  <c r="U275" i="9"/>
  <c r="U265" i="9"/>
  <c r="T265" i="9"/>
  <c r="U137" i="9"/>
  <c r="T137" i="9"/>
  <c r="T267" i="9"/>
  <c r="U267" i="9"/>
  <c r="T107" i="9"/>
  <c r="U107" i="9"/>
  <c r="U96" i="9"/>
  <c r="T96" i="9"/>
  <c r="U258" i="9"/>
  <c r="T258" i="9"/>
  <c r="U166" i="9"/>
  <c r="T166" i="9"/>
  <c r="U293" i="9"/>
  <c r="T293" i="9"/>
  <c r="U213" i="9"/>
  <c r="T213" i="9"/>
  <c r="U117" i="9"/>
  <c r="T117" i="9"/>
  <c r="T215" i="9"/>
  <c r="U215" i="9"/>
  <c r="T119" i="9"/>
  <c r="U119" i="9"/>
  <c r="U304" i="9"/>
  <c r="T304" i="9"/>
  <c r="U252" i="9"/>
  <c r="T252" i="9"/>
  <c r="U214" i="9"/>
  <c r="T214" i="9"/>
  <c r="U146" i="9"/>
  <c r="T146" i="9"/>
  <c r="U144" i="9"/>
  <c r="T144" i="9"/>
  <c r="U86" i="9"/>
  <c r="T86" i="9"/>
  <c r="U160" i="9"/>
  <c r="T160" i="9"/>
  <c r="U168" i="9"/>
  <c r="T168" i="9"/>
  <c r="U250" i="9"/>
  <c r="T250" i="9"/>
  <c r="U140" i="9"/>
  <c r="T140" i="9"/>
  <c r="U180" i="9"/>
  <c r="T180" i="9"/>
  <c r="U305" i="9"/>
  <c r="T305" i="9"/>
  <c r="U276" i="9"/>
  <c r="T276" i="9"/>
  <c r="U253" i="9"/>
  <c r="T253" i="9"/>
  <c r="U189" i="9"/>
  <c r="T189" i="9"/>
  <c r="U61" i="9"/>
  <c r="T61" i="9"/>
  <c r="U255" i="9"/>
  <c r="T255" i="9"/>
  <c r="U191" i="9"/>
  <c r="T191" i="9"/>
  <c r="U127" i="9"/>
  <c r="T127" i="9"/>
  <c r="U63" i="9"/>
  <c r="T63" i="9"/>
  <c r="U264" i="9"/>
  <c r="T264" i="9"/>
  <c r="U212" i="9"/>
  <c r="T212" i="9"/>
  <c r="U210" i="9"/>
  <c r="T210" i="9"/>
  <c r="U92" i="9"/>
  <c r="T92" i="9"/>
  <c r="U152" i="9"/>
  <c r="T152" i="9"/>
  <c r="U172" i="9"/>
  <c r="T172" i="9"/>
  <c r="U72" i="9"/>
  <c r="T72" i="9"/>
  <c r="T147" i="9"/>
  <c r="U147" i="9"/>
  <c r="U233" i="9"/>
  <c r="T233" i="9"/>
  <c r="U105" i="9"/>
  <c r="T105" i="9"/>
  <c r="T235" i="9"/>
  <c r="U235" i="9"/>
  <c r="U67" i="9"/>
  <c r="T67" i="9"/>
  <c r="T59" i="9"/>
  <c r="U59" i="9"/>
  <c r="U224" i="9"/>
  <c r="T224" i="9"/>
  <c r="U122" i="9"/>
  <c r="T122" i="9"/>
  <c r="U277" i="9"/>
  <c r="T277" i="9"/>
  <c r="U101" i="9"/>
  <c r="T101" i="9"/>
  <c r="T279" i="9"/>
  <c r="U279" i="9"/>
  <c r="T183" i="9"/>
  <c r="U183" i="9"/>
  <c r="T103" i="9"/>
  <c r="U103" i="9"/>
  <c r="U288" i="9"/>
  <c r="T288" i="9"/>
  <c r="U220" i="9"/>
  <c r="T220" i="9"/>
  <c r="U194" i="9"/>
  <c r="T194" i="9"/>
  <c r="U114" i="9"/>
  <c r="T114" i="9"/>
  <c r="U134" i="9"/>
  <c r="T134" i="9"/>
  <c r="U70" i="9"/>
  <c r="T70" i="9"/>
  <c r="U234" i="9"/>
  <c r="T234" i="9"/>
  <c r="U136" i="9"/>
  <c r="T136" i="9"/>
  <c r="U148" i="9"/>
  <c r="T148" i="9"/>
  <c r="U76" i="9"/>
  <c r="T76" i="9"/>
  <c r="T131" i="9"/>
  <c r="U131" i="9"/>
  <c r="U284" i="9"/>
  <c r="T284" i="9"/>
  <c r="U301" i="9"/>
  <c r="T301" i="9"/>
  <c r="U237" i="9"/>
  <c r="T237" i="9"/>
  <c r="U173" i="9"/>
  <c r="T173" i="9"/>
  <c r="U109" i="9"/>
  <c r="T109" i="9"/>
  <c r="U45" i="9"/>
  <c r="T45" i="9"/>
  <c r="U175" i="9"/>
  <c r="T175" i="9"/>
  <c r="U111" i="9"/>
  <c r="T111" i="9"/>
  <c r="U47" i="9"/>
  <c r="T47" i="9"/>
  <c r="U298" i="9"/>
  <c r="T298" i="9"/>
  <c r="U202" i="9"/>
  <c r="T202" i="9"/>
  <c r="U156" i="9"/>
  <c r="T156" i="9"/>
  <c r="U48" i="9"/>
  <c r="T48" i="9"/>
  <c r="U68" i="9"/>
  <c r="T68" i="9"/>
  <c r="U108" i="9"/>
  <c r="T108" i="9"/>
  <c r="U84" i="9"/>
  <c r="T84" i="9"/>
  <c r="U201" i="9"/>
  <c r="T201" i="9"/>
  <c r="U232" i="9"/>
  <c r="T232" i="9"/>
  <c r="U58" i="9"/>
  <c r="T58" i="9"/>
  <c r="U85" i="9"/>
  <c r="T85" i="9"/>
  <c r="T167" i="9"/>
  <c r="U167" i="9"/>
  <c r="T87" i="9"/>
  <c r="U87" i="9"/>
  <c r="U302" i="9"/>
  <c r="T302" i="9"/>
  <c r="U178" i="9"/>
  <c r="T178" i="9"/>
  <c r="U82" i="9"/>
  <c r="T82" i="9"/>
  <c r="U118" i="9"/>
  <c r="T118" i="9"/>
  <c r="U54" i="9"/>
  <c r="T54" i="9"/>
  <c r="U262" i="9"/>
  <c r="T262" i="9"/>
  <c r="U80" i="9"/>
  <c r="T80" i="9"/>
  <c r="U120" i="9"/>
  <c r="T120" i="9"/>
  <c r="U44" i="9"/>
  <c r="T44" i="9"/>
  <c r="T195" i="9"/>
  <c r="U195" i="9"/>
  <c r="U300" i="9"/>
  <c r="T300" i="9"/>
  <c r="U285" i="9"/>
  <c r="T285" i="9"/>
  <c r="U221" i="9"/>
  <c r="T221" i="9"/>
  <c r="U157" i="9"/>
  <c r="T157" i="9"/>
  <c r="U93" i="9"/>
  <c r="T93" i="9"/>
  <c r="U287" i="9"/>
  <c r="T287" i="9"/>
  <c r="U223" i="9"/>
  <c r="T223" i="9"/>
  <c r="U159" i="9"/>
  <c r="T159" i="9"/>
  <c r="U95" i="9"/>
  <c r="T95" i="9"/>
  <c r="U296" i="9"/>
  <c r="T296" i="9"/>
  <c r="U244" i="9"/>
  <c r="T244" i="9"/>
  <c r="U186" i="9"/>
  <c r="T186" i="9"/>
  <c r="U192" i="9"/>
  <c r="T192" i="9"/>
  <c r="U226" i="9"/>
  <c r="T226" i="9"/>
  <c r="U64" i="9"/>
  <c r="T64" i="9"/>
  <c r="U60" i="9"/>
  <c r="T60" i="9"/>
  <c r="U116" i="9"/>
  <c r="T116" i="9"/>
</calcChain>
</file>

<file path=xl/sharedStrings.xml><?xml version="1.0" encoding="utf-8"?>
<sst xmlns="http://schemas.openxmlformats.org/spreadsheetml/2006/main" count="48" uniqueCount="39">
  <si>
    <t>x</t>
  </si>
  <si>
    <t>y</t>
  </si>
  <si>
    <t>ID_parc</t>
  </si>
  <si>
    <t>C_XX</t>
  </si>
  <si>
    <t>C_YY</t>
  </si>
  <si>
    <t>h1</t>
  </si>
  <si>
    <t>d</t>
  </si>
  <si>
    <t>Rg</t>
  </si>
  <si>
    <t>exp</t>
  </si>
  <si>
    <t>P(death)</t>
  </si>
  <si>
    <t>r_death</t>
  </si>
  <si>
    <t>id</t>
  </si>
  <si>
    <t/>
  </si>
  <si>
    <t>G_avg</t>
  </si>
  <si>
    <t>g_sum</t>
  </si>
  <si>
    <r>
      <t>G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</si>
  <si>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plot</t>
  </si>
  <si>
    <t>gi</t>
  </si>
  <si>
    <t>6) Simulate which trees will die in the plot using the death probability function:</t>
  </si>
  <si>
    <t>Where,</t>
  </si>
  <si>
    <t>d, is the tree diameter at breast height (cm)</t>
  </si>
  <si>
    <t xml:space="preserve">Consider the plot Area = </t>
  </si>
  <si>
    <t>m2</t>
  </si>
  <si>
    <r>
      <t>gi, is the tree basal area, PI()/40000*d^2,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</t>
    </r>
  </si>
  <si>
    <r>
      <t>g, is the average basal area of the plot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</si>
  <si>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G, is the stand basal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</si>
  <si>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 xml:space="preserve">NOTES: </t>
  </si>
  <si>
    <t>ii) You have some stumps in the plot!</t>
  </si>
  <si>
    <t>i) cross-diameters at 1.30 m above soil level were measured</t>
  </si>
  <si>
    <t>d1        (cm)</t>
  </si>
  <si>
    <t>d2       (cm)</t>
  </si>
  <si>
    <t>a) To calculate the probability of death of each tree make sure you have all the variables in the correrct units: d, g, gi (make sure you exclude stumps)</t>
  </si>
  <si>
    <t>b)  Apply the death function</t>
  </si>
  <si>
    <t>c) draw a random number to be compared with the death probability</t>
  </si>
  <si>
    <t>d) Compare the random number to the death probability: if rand&lt; Pdeath, the tree dies</t>
  </si>
  <si>
    <t>Build a graph eliminating the trees that have died</t>
  </si>
  <si>
    <t>N_tree</t>
  </si>
  <si>
    <t>N_row</t>
  </si>
  <si>
    <t>Cod_tree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</si>
</sst>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4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0" fillId="0" borderId="0" xfId="0" applyNumberFormat="1"/>
    <xf numFmtId="0" fontId="0" fillId="3" borderId="0" xfId="0" applyFill="1"/>
    <xf numFmtId="0" fontId="0" fillId="5" borderId="1" xfId="0" applyFill="1" applyBorder="1" applyAlignment="1">
      <alignment horizontal="center"/>
    </xf>
    <xf numFmtId="0" fontId="3" fillId="0" borderId="0" xfId="0" applyFont="1" applyFill="1"/>
    <xf numFmtId="0" fontId="0" fillId="4" borderId="0" xfId="0" applyFill="1" applyAlignment="1">
      <alignment horizontal="center"/>
    </xf>
    <xf numFmtId="1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1" fillId="2" borderId="2" xfId="1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 applyFill="1"/>
    <xf numFmtId="2" fontId="8" fillId="0" borderId="0" xfId="0" applyNumberFormat="1" applyFont="1" applyFill="1"/>
    <xf numFmtId="0" fontId="0" fillId="5" borderId="0" xfId="0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5" borderId="0" xfId="0" applyFill="1"/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mruColors>
      <color rgb="FF33CC33"/>
      <color rgb="FF0099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1981_before</a:t>
            </a:r>
            <a:r>
              <a:rPr lang="pt-PT" baseline="0"/>
              <a:t> death</a:t>
            </a:r>
            <a:endParaRPr lang="pt-PT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Survival!$F$42:$F$305</c:f>
              <c:numCache>
                <c:formatCode>General</c:formatCode>
                <c:ptCount val="264"/>
                <c:pt idx="0">
                  <c:v>1.5</c:v>
                </c:pt>
                <c:pt idx="1">
                  <c:v>4.5</c:v>
                </c:pt>
                <c:pt idx="2">
                  <c:v>7.5</c:v>
                </c:pt>
                <c:pt idx="3">
                  <c:v>10.5</c:v>
                </c:pt>
                <c:pt idx="4">
                  <c:v>13.5</c:v>
                </c:pt>
                <c:pt idx="5">
                  <c:v>16.5</c:v>
                </c:pt>
                <c:pt idx="6">
                  <c:v>19.5</c:v>
                </c:pt>
                <c:pt idx="7">
                  <c:v>22.5</c:v>
                </c:pt>
                <c:pt idx="8">
                  <c:v>25.5</c:v>
                </c:pt>
                <c:pt idx="9">
                  <c:v>28.5</c:v>
                </c:pt>
                <c:pt idx="10">
                  <c:v>31.5</c:v>
                </c:pt>
                <c:pt idx="11">
                  <c:v>34.5</c:v>
                </c:pt>
                <c:pt idx="12">
                  <c:v>37.5</c:v>
                </c:pt>
                <c:pt idx="13">
                  <c:v>40.5</c:v>
                </c:pt>
                <c:pt idx="14">
                  <c:v>43.5</c:v>
                </c:pt>
                <c:pt idx="15">
                  <c:v>46.5</c:v>
                </c:pt>
                <c:pt idx="16">
                  <c:v>49.5</c:v>
                </c:pt>
                <c:pt idx="17">
                  <c:v>52.5</c:v>
                </c:pt>
                <c:pt idx="18">
                  <c:v>55.5</c:v>
                </c:pt>
                <c:pt idx="19">
                  <c:v>58.5</c:v>
                </c:pt>
                <c:pt idx="20">
                  <c:v>61.5</c:v>
                </c:pt>
                <c:pt idx="21">
                  <c:v>64.5</c:v>
                </c:pt>
                <c:pt idx="22">
                  <c:v>67.5</c:v>
                </c:pt>
                <c:pt idx="23">
                  <c:v>70.5</c:v>
                </c:pt>
                <c:pt idx="24">
                  <c:v>70.5</c:v>
                </c:pt>
                <c:pt idx="25">
                  <c:v>67.5</c:v>
                </c:pt>
                <c:pt idx="26">
                  <c:v>64.5</c:v>
                </c:pt>
                <c:pt idx="27">
                  <c:v>61.5</c:v>
                </c:pt>
                <c:pt idx="28">
                  <c:v>58.5</c:v>
                </c:pt>
                <c:pt idx="29">
                  <c:v>55.5</c:v>
                </c:pt>
                <c:pt idx="30">
                  <c:v>52.5</c:v>
                </c:pt>
                <c:pt idx="31">
                  <c:v>49.5</c:v>
                </c:pt>
                <c:pt idx="32">
                  <c:v>46.5</c:v>
                </c:pt>
                <c:pt idx="33">
                  <c:v>43.5</c:v>
                </c:pt>
                <c:pt idx="34">
                  <c:v>40.5</c:v>
                </c:pt>
                <c:pt idx="35">
                  <c:v>37.5</c:v>
                </c:pt>
                <c:pt idx="36">
                  <c:v>34.5</c:v>
                </c:pt>
                <c:pt idx="37">
                  <c:v>31.5</c:v>
                </c:pt>
                <c:pt idx="38">
                  <c:v>28.5</c:v>
                </c:pt>
                <c:pt idx="39">
                  <c:v>25.5</c:v>
                </c:pt>
                <c:pt idx="40">
                  <c:v>22.5</c:v>
                </c:pt>
                <c:pt idx="41">
                  <c:v>19.5</c:v>
                </c:pt>
                <c:pt idx="42">
                  <c:v>16.5</c:v>
                </c:pt>
                <c:pt idx="43">
                  <c:v>13.5</c:v>
                </c:pt>
                <c:pt idx="44">
                  <c:v>10.5</c:v>
                </c:pt>
                <c:pt idx="45">
                  <c:v>7.5</c:v>
                </c:pt>
                <c:pt idx="46">
                  <c:v>4.5</c:v>
                </c:pt>
                <c:pt idx="47">
                  <c:v>1.5</c:v>
                </c:pt>
                <c:pt idx="48">
                  <c:v>1.5</c:v>
                </c:pt>
                <c:pt idx="49">
                  <c:v>4.5</c:v>
                </c:pt>
                <c:pt idx="50">
                  <c:v>7.5</c:v>
                </c:pt>
                <c:pt idx="51">
                  <c:v>10.5</c:v>
                </c:pt>
                <c:pt idx="52">
                  <c:v>13.5</c:v>
                </c:pt>
                <c:pt idx="53">
                  <c:v>16.5</c:v>
                </c:pt>
                <c:pt idx="54">
                  <c:v>19.5</c:v>
                </c:pt>
                <c:pt idx="55">
                  <c:v>22.5</c:v>
                </c:pt>
                <c:pt idx="56">
                  <c:v>25.5</c:v>
                </c:pt>
                <c:pt idx="57">
                  <c:v>28.5</c:v>
                </c:pt>
                <c:pt idx="58">
                  <c:v>31.5</c:v>
                </c:pt>
                <c:pt idx="59">
                  <c:v>34.5</c:v>
                </c:pt>
                <c:pt idx="60">
                  <c:v>37.5</c:v>
                </c:pt>
                <c:pt idx="61">
                  <c:v>40.5</c:v>
                </c:pt>
                <c:pt idx="62">
                  <c:v>43.5</c:v>
                </c:pt>
                <c:pt idx="63">
                  <c:v>46.5</c:v>
                </c:pt>
                <c:pt idx="64">
                  <c:v>49.5</c:v>
                </c:pt>
                <c:pt idx="65">
                  <c:v>52.5</c:v>
                </c:pt>
                <c:pt idx="66">
                  <c:v>55.5</c:v>
                </c:pt>
                <c:pt idx="67">
                  <c:v>58.5</c:v>
                </c:pt>
                <c:pt idx="68">
                  <c:v>61.5</c:v>
                </c:pt>
                <c:pt idx="69">
                  <c:v>64.5</c:v>
                </c:pt>
                <c:pt idx="70">
                  <c:v>67.5</c:v>
                </c:pt>
                <c:pt idx="71">
                  <c:v>70.5</c:v>
                </c:pt>
                <c:pt idx="72">
                  <c:v>70.5</c:v>
                </c:pt>
                <c:pt idx="73">
                  <c:v>67.5</c:v>
                </c:pt>
                <c:pt idx="74">
                  <c:v>64.5</c:v>
                </c:pt>
                <c:pt idx="75">
                  <c:v>61.5</c:v>
                </c:pt>
                <c:pt idx="76">
                  <c:v>58.5</c:v>
                </c:pt>
                <c:pt idx="77">
                  <c:v>55.5</c:v>
                </c:pt>
                <c:pt idx="78">
                  <c:v>52.5</c:v>
                </c:pt>
                <c:pt idx="79">
                  <c:v>49.5</c:v>
                </c:pt>
                <c:pt idx="80">
                  <c:v>46.5</c:v>
                </c:pt>
                <c:pt idx="81">
                  <c:v>43.5</c:v>
                </c:pt>
                <c:pt idx="82">
                  <c:v>40.5</c:v>
                </c:pt>
                <c:pt idx="83">
                  <c:v>37.5</c:v>
                </c:pt>
                <c:pt idx="84">
                  <c:v>34.5</c:v>
                </c:pt>
                <c:pt idx="85">
                  <c:v>31.5</c:v>
                </c:pt>
                <c:pt idx="86">
                  <c:v>28.5</c:v>
                </c:pt>
                <c:pt idx="87">
                  <c:v>25.5</c:v>
                </c:pt>
                <c:pt idx="88">
                  <c:v>22.5</c:v>
                </c:pt>
                <c:pt idx="89">
                  <c:v>19.5</c:v>
                </c:pt>
                <c:pt idx="90">
                  <c:v>16.5</c:v>
                </c:pt>
                <c:pt idx="91">
                  <c:v>13.5</c:v>
                </c:pt>
                <c:pt idx="92">
                  <c:v>10.5</c:v>
                </c:pt>
                <c:pt idx="93">
                  <c:v>7.5</c:v>
                </c:pt>
                <c:pt idx="94">
                  <c:v>4.5</c:v>
                </c:pt>
                <c:pt idx="95">
                  <c:v>1.5</c:v>
                </c:pt>
                <c:pt idx="96">
                  <c:v>1.5</c:v>
                </c:pt>
                <c:pt idx="97">
                  <c:v>4.5</c:v>
                </c:pt>
                <c:pt idx="98">
                  <c:v>7.5</c:v>
                </c:pt>
                <c:pt idx="99">
                  <c:v>10.5</c:v>
                </c:pt>
                <c:pt idx="100">
                  <c:v>13.5</c:v>
                </c:pt>
                <c:pt idx="101">
                  <c:v>16.5</c:v>
                </c:pt>
                <c:pt idx="102">
                  <c:v>19.5</c:v>
                </c:pt>
                <c:pt idx="103">
                  <c:v>22.5</c:v>
                </c:pt>
                <c:pt idx="104">
                  <c:v>25.5</c:v>
                </c:pt>
                <c:pt idx="105">
                  <c:v>28.5</c:v>
                </c:pt>
                <c:pt idx="106">
                  <c:v>31.5</c:v>
                </c:pt>
                <c:pt idx="107">
                  <c:v>34.5</c:v>
                </c:pt>
                <c:pt idx="108">
                  <c:v>37.5</c:v>
                </c:pt>
                <c:pt idx="109">
                  <c:v>40.5</c:v>
                </c:pt>
                <c:pt idx="110">
                  <c:v>43.5</c:v>
                </c:pt>
                <c:pt idx="111">
                  <c:v>46.5</c:v>
                </c:pt>
                <c:pt idx="112">
                  <c:v>49.5</c:v>
                </c:pt>
                <c:pt idx="113">
                  <c:v>52.5</c:v>
                </c:pt>
                <c:pt idx="114">
                  <c:v>55.5</c:v>
                </c:pt>
                <c:pt idx="115">
                  <c:v>58.5</c:v>
                </c:pt>
                <c:pt idx="116">
                  <c:v>61.5</c:v>
                </c:pt>
                <c:pt idx="117">
                  <c:v>64.5</c:v>
                </c:pt>
                <c:pt idx="118">
                  <c:v>67.5</c:v>
                </c:pt>
                <c:pt idx="119">
                  <c:v>70.5</c:v>
                </c:pt>
                <c:pt idx="120">
                  <c:v>70.5</c:v>
                </c:pt>
                <c:pt idx="121">
                  <c:v>67.5</c:v>
                </c:pt>
                <c:pt idx="122">
                  <c:v>64.5</c:v>
                </c:pt>
                <c:pt idx="123">
                  <c:v>61.5</c:v>
                </c:pt>
                <c:pt idx="124">
                  <c:v>58.5</c:v>
                </c:pt>
                <c:pt idx="125">
                  <c:v>55.5</c:v>
                </c:pt>
                <c:pt idx="126">
                  <c:v>52.5</c:v>
                </c:pt>
                <c:pt idx="127">
                  <c:v>49.5</c:v>
                </c:pt>
                <c:pt idx="128">
                  <c:v>46.5</c:v>
                </c:pt>
                <c:pt idx="129">
                  <c:v>43.5</c:v>
                </c:pt>
                <c:pt idx="130">
                  <c:v>40.5</c:v>
                </c:pt>
                <c:pt idx="131">
                  <c:v>37.5</c:v>
                </c:pt>
                <c:pt idx="132">
                  <c:v>34.5</c:v>
                </c:pt>
                <c:pt idx="133">
                  <c:v>31.5</c:v>
                </c:pt>
                <c:pt idx="134">
                  <c:v>28.5</c:v>
                </c:pt>
                <c:pt idx="135">
                  <c:v>25.5</c:v>
                </c:pt>
                <c:pt idx="136">
                  <c:v>22.5</c:v>
                </c:pt>
                <c:pt idx="137">
                  <c:v>19.5</c:v>
                </c:pt>
                <c:pt idx="138">
                  <c:v>16.5</c:v>
                </c:pt>
                <c:pt idx="139">
                  <c:v>13.5</c:v>
                </c:pt>
                <c:pt idx="140">
                  <c:v>10.5</c:v>
                </c:pt>
                <c:pt idx="141">
                  <c:v>7.5</c:v>
                </c:pt>
                <c:pt idx="142">
                  <c:v>4.5</c:v>
                </c:pt>
                <c:pt idx="143">
                  <c:v>1.5</c:v>
                </c:pt>
                <c:pt idx="144">
                  <c:v>1.5</c:v>
                </c:pt>
                <c:pt idx="145">
                  <c:v>4.5</c:v>
                </c:pt>
                <c:pt idx="146">
                  <c:v>7.5</c:v>
                </c:pt>
                <c:pt idx="147">
                  <c:v>10.5</c:v>
                </c:pt>
                <c:pt idx="148">
                  <c:v>13.5</c:v>
                </c:pt>
                <c:pt idx="149">
                  <c:v>16.5</c:v>
                </c:pt>
                <c:pt idx="150">
                  <c:v>19.5</c:v>
                </c:pt>
                <c:pt idx="151">
                  <c:v>22.5</c:v>
                </c:pt>
                <c:pt idx="152">
                  <c:v>25.5</c:v>
                </c:pt>
                <c:pt idx="153">
                  <c:v>28.5</c:v>
                </c:pt>
                <c:pt idx="154">
                  <c:v>31.5</c:v>
                </c:pt>
                <c:pt idx="155">
                  <c:v>34.5</c:v>
                </c:pt>
                <c:pt idx="156">
                  <c:v>37.5</c:v>
                </c:pt>
                <c:pt idx="157">
                  <c:v>40.5</c:v>
                </c:pt>
                <c:pt idx="158">
                  <c:v>43.5</c:v>
                </c:pt>
                <c:pt idx="159">
                  <c:v>46.5</c:v>
                </c:pt>
                <c:pt idx="160">
                  <c:v>49.5</c:v>
                </c:pt>
                <c:pt idx="161">
                  <c:v>52.5</c:v>
                </c:pt>
                <c:pt idx="162">
                  <c:v>55.5</c:v>
                </c:pt>
                <c:pt idx="163">
                  <c:v>58.5</c:v>
                </c:pt>
                <c:pt idx="164">
                  <c:v>61.5</c:v>
                </c:pt>
                <c:pt idx="165">
                  <c:v>64.5</c:v>
                </c:pt>
                <c:pt idx="166">
                  <c:v>67.5</c:v>
                </c:pt>
                <c:pt idx="167">
                  <c:v>70.5</c:v>
                </c:pt>
                <c:pt idx="168">
                  <c:v>70.5</c:v>
                </c:pt>
                <c:pt idx="169">
                  <c:v>67.5</c:v>
                </c:pt>
                <c:pt idx="170">
                  <c:v>64.5</c:v>
                </c:pt>
                <c:pt idx="171">
                  <c:v>61.5</c:v>
                </c:pt>
                <c:pt idx="172">
                  <c:v>58.5</c:v>
                </c:pt>
                <c:pt idx="173">
                  <c:v>55.5</c:v>
                </c:pt>
                <c:pt idx="174">
                  <c:v>52.5</c:v>
                </c:pt>
                <c:pt idx="175">
                  <c:v>49.5</c:v>
                </c:pt>
                <c:pt idx="176">
                  <c:v>46.5</c:v>
                </c:pt>
                <c:pt idx="177">
                  <c:v>43.5</c:v>
                </c:pt>
                <c:pt idx="178">
                  <c:v>40.5</c:v>
                </c:pt>
                <c:pt idx="179">
                  <c:v>37.5</c:v>
                </c:pt>
                <c:pt idx="180">
                  <c:v>34.5</c:v>
                </c:pt>
                <c:pt idx="181">
                  <c:v>31.5</c:v>
                </c:pt>
                <c:pt idx="182">
                  <c:v>28.5</c:v>
                </c:pt>
                <c:pt idx="183">
                  <c:v>25.5</c:v>
                </c:pt>
                <c:pt idx="184">
                  <c:v>22.5</c:v>
                </c:pt>
                <c:pt idx="185">
                  <c:v>19.5</c:v>
                </c:pt>
                <c:pt idx="186">
                  <c:v>16.5</c:v>
                </c:pt>
                <c:pt idx="187">
                  <c:v>13.5</c:v>
                </c:pt>
                <c:pt idx="188">
                  <c:v>10.5</c:v>
                </c:pt>
                <c:pt idx="189">
                  <c:v>7.5</c:v>
                </c:pt>
                <c:pt idx="190">
                  <c:v>4.5</c:v>
                </c:pt>
                <c:pt idx="191">
                  <c:v>1.5</c:v>
                </c:pt>
                <c:pt idx="192">
                  <c:v>1.5</c:v>
                </c:pt>
                <c:pt idx="193">
                  <c:v>4.5</c:v>
                </c:pt>
                <c:pt idx="194">
                  <c:v>7.5</c:v>
                </c:pt>
                <c:pt idx="195">
                  <c:v>10.5</c:v>
                </c:pt>
                <c:pt idx="196">
                  <c:v>13.5</c:v>
                </c:pt>
                <c:pt idx="197">
                  <c:v>16.5</c:v>
                </c:pt>
                <c:pt idx="198">
                  <c:v>19.5</c:v>
                </c:pt>
                <c:pt idx="199">
                  <c:v>22.5</c:v>
                </c:pt>
                <c:pt idx="200">
                  <c:v>25.5</c:v>
                </c:pt>
                <c:pt idx="201">
                  <c:v>28.5</c:v>
                </c:pt>
                <c:pt idx="202">
                  <c:v>31.5</c:v>
                </c:pt>
                <c:pt idx="203">
                  <c:v>34.5</c:v>
                </c:pt>
                <c:pt idx="204">
                  <c:v>37.5</c:v>
                </c:pt>
                <c:pt idx="205">
                  <c:v>40.5</c:v>
                </c:pt>
                <c:pt idx="206">
                  <c:v>43.5</c:v>
                </c:pt>
                <c:pt idx="207">
                  <c:v>46.5</c:v>
                </c:pt>
                <c:pt idx="208">
                  <c:v>49.5</c:v>
                </c:pt>
                <c:pt idx="209">
                  <c:v>52.5</c:v>
                </c:pt>
                <c:pt idx="210">
                  <c:v>55.5</c:v>
                </c:pt>
                <c:pt idx="211">
                  <c:v>58.5</c:v>
                </c:pt>
                <c:pt idx="212">
                  <c:v>61.5</c:v>
                </c:pt>
                <c:pt idx="213">
                  <c:v>64.5</c:v>
                </c:pt>
                <c:pt idx="214">
                  <c:v>67.5</c:v>
                </c:pt>
                <c:pt idx="215">
                  <c:v>70.5</c:v>
                </c:pt>
                <c:pt idx="216">
                  <c:v>70.5</c:v>
                </c:pt>
                <c:pt idx="217">
                  <c:v>67.5</c:v>
                </c:pt>
                <c:pt idx="218">
                  <c:v>64.5</c:v>
                </c:pt>
                <c:pt idx="219">
                  <c:v>61.5</c:v>
                </c:pt>
                <c:pt idx="220">
                  <c:v>58.5</c:v>
                </c:pt>
                <c:pt idx="221">
                  <c:v>55.5</c:v>
                </c:pt>
                <c:pt idx="222">
                  <c:v>52.5</c:v>
                </c:pt>
                <c:pt idx="223">
                  <c:v>49.5</c:v>
                </c:pt>
                <c:pt idx="224">
                  <c:v>46.5</c:v>
                </c:pt>
                <c:pt idx="225">
                  <c:v>43.5</c:v>
                </c:pt>
                <c:pt idx="226">
                  <c:v>40.5</c:v>
                </c:pt>
                <c:pt idx="227">
                  <c:v>37.5</c:v>
                </c:pt>
                <c:pt idx="228">
                  <c:v>34.5</c:v>
                </c:pt>
                <c:pt idx="229">
                  <c:v>31.5</c:v>
                </c:pt>
                <c:pt idx="230">
                  <c:v>28.5</c:v>
                </c:pt>
                <c:pt idx="231">
                  <c:v>25.5</c:v>
                </c:pt>
                <c:pt idx="232">
                  <c:v>22.5</c:v>
                </c:pt>
                <c:pt idx="233">
                  <c:v>19.5</c:v>
                </c:pt>
                <c:pt idx="234">
                  <c:v>16.5</c:v>
                </c:pt>
                <c:pt idx="235">
                  <c:v>13.5</c:v>
                </c:pt>
                <c:pt idx="236">
                  <c:v>10.5</c:v>
                </c:pt>
                <c:pt idx="237">
                  <c:v>7.5</c:v>
                </c:pt>
                <c:pt idx="238">
                  <c:v>4.5</c:v>
                </c:pt>
                <c:pt idx="239">
                  <c:v>1.5</c:v>
                </c:pt>
                <c:pt idx="240">
                  <c:v>1.5</c:v>
                </c:pt>
                <c:pt idx="241">
                  <c:v>4.5</c:v>
                </c:pt>
                <c:pt idx="242">
                  <c:v>7.5</c:v>
                </c:pt>
                <c:pt idx="243">
                  <c:v>10.5</c:v>
                </c:pt>
                <c:pt idx="244">
                  <c:v>13.5</c:v>
                </c:pt>
                <c:pt idx="245">
                  <c:v>16.5</c:v>
                </c:pt>
                <c:pt idx="246">
                  <c:v>19.5</c:v>
                </c:pt>
                <c:pt idx="247">
                  <c:v>22.5</c:v>
                </c:pt>
                <c:pt idx="248">
                  <c:v>25.5</c:v>
                </c:pt>
                <c:pt idx="249">
                  <c:v>28.5</c:v>
                </c:pt>
                <c:pt idx="250">
                  <c:v>31.5</c:v>
                </c:pt>
                <c:pt idx="251">
                  <c:v>34.5</c:v>
                </c:pt>
                <c:pt idx="252">
                  <c:v>37.5</c:v>
                </c:pt>
                <c:pt idx="253">
                  <c:v>40.5</c:v>
                </c:pt>
                <c:pt idx="254">
                  <c:v>43.5</c:v>
                </c:pt>
                <c:pt idx="255">
                  <c:v>46.5</c:v>
                </c:pt>
                <c:pt idx="256">
                  <c:v>49.5</c:v>
                </c:pt>
                <c:pt idx="257">
                  <c:v>52.5</c:v>
                </c:pt>
                <c:pt idx="258">
                  <c:v>55.5</c:v>
                </c:pt>
                <c:pt idx="259">
                  <c:v>58.5</c:v>
                </c:pt>
                <c:pt idx="260">
                  <c:v>61.5</c:v>
                </c:pt>
                <c:pt idx="261">
                  <c:v>64.5</c:v>
                </c:pt>
                <c:pt idx="262">
                  <c:v>67.5</c:v>
                </c:pt>
                <c:pt idx="263">
                  <c:v>70.5</c:v>
                </c:pt>
              </c:numCache>
            </c:numRef>
          </c:xVal>
          <c:yVal>
            <c:numRef>
              <c:f>Survival!$G$42:$G$305</c:f>
              <c:numCache>
                <c:formatCode>General</c:formatCode>
                <c:ptCount val="2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  <c:pt idx="260">
                  <c:v>21</c:v>
                </c:pt>
                <c:pt idx="261">
                  <c:v>21</c:v>
                </c:pt>
                <c:pt idx="262">
                  <c:v>21</c:v>
                </c:pt>
                <c:pt idx="263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D3-4017-8845-ED4D53DC5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19424"/>
        <c:axId val="205754368"/>
      </c:scatterChart>
      <c:valAx>
        <c:axId val="205719424"/>
        <c:scaling>
          <c:orientation val="minMax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5754368"/>
        <c:crosses val="autoZero"/>
        <c:crossBetween val="midCat"/>
      </c:valAx>
      <c:valAx>
        <c:axId val="205754368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5719424"/>
        <c:crosses val="autoZero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1981_after death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Survival!$W$42:$W$301</c:f>
              <c:numCache>
                <c:formatCode>General</c:formatCode>
                <c:ptCount val="260"/>
                <c:pt idx="0">
                  <c:v>1.5</c:v>
                </c:pt>
                <c:pt idx="1">
                  <c:v>4.5</c:v>
                </c:pt>
                <c:pt idx="2">
                  <c:v>7.5</c:v>
                </c:pt>
                <c:pt idx="3">
                  <c:v>10.5</c:v>
                </c:pt>
                <c:pt idx="4">
                  <c:v>13.5</c:v>
                </c:pt>
                <c:pt idx="5">
                  <c:v>16.5</c:v>
                </c:pt>
                <c:pt idx="6">
                  <c:v>22.5</c:v>
                </c:pt>
                <c:pt idx="7">
                  <c:v>25.5</c:v>
                </c:pt>
                <c:pt idx="8">
                  <c:v>28.5</c:v>
                </c:pt>
                <c:pt idx="9">
                  <c:v>31.5</c:v>
                </c:pt>
                <c:pt idx="10">
                  <c:v>34.5</c:v>
                </c:pt>
                <c:pt idx="11">
                  <c:v>37.5</c:v>
                </c:pt>
                <c:pt idx="12">
                  <c:v>40.5</c:v>
                </c:pt>
                <c:pt idx="13">
                  <c:v>43.5</c:v>
                </c:pt>
                <c:pt idx="14">
                  <c:v>46.5</c:v>
                </c:pt>
                <c:pt idx="15">
                  <c:v>49.5</c:v>
                </c:pt>
                <c:pt idx="16">
                  <c:v>52.5</c:v>
                </c:pt>
                <c:pt idx="17">
                  <c:v>55.5</c:v>
                </c:pt>
                <c:pt idx="18">
                  <c:v>58.5</c:v>
                </c:pt>
                <c:pt idx="19">
                  <c:v>61.5</c:v>
                </c:pt>
                <c:pt idx="20">
                  <c:v>64.5</c:v>
                </c:pt>
                <c:pt idx="21">
                  <c:v>67.5</c:v>
                </c:pt>
                <c:pt idx="22">
                  <c:v>70.5</c:v>
                </c:pt>
                <c:pt idx="23">
                  <c:v>1.5</c:v>
                </c:pt>
                <c:pt idx="24">
                  <c:v>4.5</c:v>
                </c:pt>
                <c:pt idx="25">
                  <c:v>7.5</c:v>
                </c:pt>
                <c:pt idx="26">
                  <c:v>10.5</c:v>
                </c:pt>
                <c:pt idx="27">
                  <c:v>13.5</c:v>
                </c:pt>
                <c:pt idx="28">
                  <c:v>16.5</c:v>
                </c:pt>
                <c:pt idx="29">
                  <c:v>19.5</c:v>
                </c:pt>
                <c:pt idx="30">
                  <c:v>22.5</c:v>
                </c:pt>
                <c:pt idx="31">
                  <c:v>25.5</c:v>
                </c:pt>
                <c:pt idx="32">
                  <c:v>28.5</c:v>
                </c:pt>
                <c:pt idx="33">
                  <c:v>31.5</c:v>
                </c:pt>
                <c:pt idx="34">
                  <c:v>34.5</c:v>
                </c:pt>
                <c:pt idx="35">
                  <c:v>37.5</c:v>
                </c:pt>
                <c:pt idx="36">
                  <c:v>40.5</c:v>
                </c:pt>
                <c:pt idx="37">
                  <c:v>43.5</c:v>
                </c:pt>
                <c:pt idx="38">
                  <c:v>46.5</c:v>
                </c:pt>
                <c:pt idx="39">
                  <c:v>49.5</c:v>
                </c:pt>
                <c:pt idx="40">
                  <c:v>52.5</c:v>
                </c:pt>
                <c:pt idx="41">
                  <c:v>55.5</c:v>
                </c:pt>
                <c:pt idx="42">
                  <c:v>58.5</c:v>
                </c:pt>
                <c:pt idx="43">
                  <c:v>61.5</c:v>
                </c:pt>
                <c:pt idx="44">
                  <c:v>64.5</c:v>
                </c:pt>
                <c:pt idx="45">
                  <c:v>67.5</c:v>
                </c:pt>
                <c:pt idx="46">
                  <c:v>70.5</c:v>
                </c:pt>
                <c:pt idx="47">
                  <c:v>1.5</c:v>
                </c:pt>
                <c:pt idx="48">
                  <c:v>4.5</c:v>
                </c:pt>
                <c:pt idx="49">
                  <c:v>7.5</c:v>
                </c:pt>
                <c:pt idx="50">
                  <c:v>10.5</c:v>
                </c:pt>
                <c:pt idx="51">
                  <c:v>13.5</c:v>
                </c:pt>
                <c:pt idx="52">
                  <c:v>16.5</c:v>
                </c:pt>
                <c:pt idx="53">
                  <c:v>19.5</c:v>
                </c:pt>
                <c:pt idx="54">
                  <c:v>22.5</c:v>
                </c:pt>
                <c:pt idx="55">
                  <c:v>25.5</c:v>
                </c:pt>
                <c:pt idx="56">
                  <c:v>28.5</c:v>
                </c:pt>
                <c:pt idx="57">
                  <c:v>31.5</c:v>
                </c:pt>
                <c:pt idx="58">
                  <c:v>34.5</c:v>
                </c:pt>
                <c:pt idx="59">
                  <c:v>37.5</c:v>
                </c:pt>
                <c:pt idx="60">
                  <c:v>40.5</c:v>
                </c:pt>
                <c:pt idx="61">
                  <c:v>43.5</c:v>
                </c:pt>
                <c:pt idx="62">
                  <c:v>46.5</c:v>
                </c:pt>
                <c:pt idx="63">
                  <c:v>49.5</c:v>
                </c:pt>
                <c:pt idx="64">
                  <c:v>52.5</c:v>
                </c:pt>
                <c:pt idx="65">
                  <c:v>55.5</c:v>
                </c:pt>
                <c:pt idx="66">
                  <c:v>58.5</c:v>
                </c:pt>
                <c:pt idx="67">
                  <c:v>61.5</c:v>
                </c:pt>
                <c:pt idx="68">
                  <c:v>64.5</c:v>
                </c:pt>
                <c:pt idx="69">
                  <c:v>67.5</c:v>
                </c:pt>
                <c:pt idx="70">
                  <c:v>70.5</c:v>
                </c:pt>
                <c:pt idx="71">
                  <c:v>1.5</c:v>
                </c:pt>
                <c:pt idx="72">
                  <c:v>4.5</c:v>
                </c:pt>
                <c:pt idx="73">
                  <c:v>7.5</c:v>
                </c:pt>
                <c:pt idx="74">
                  <c:v>10.5</c:v>
                </c:pt>
                <c:pt idx="75">
                  <c:v>13.5</c:v>
                </c:pt>
                <c:pt idx="76">
                  <c:v>16.5</c:v>
                </c:pt>
                <c:pt idx="77">
                  <c:v>19.5</c:v>
                </c:pt>
                <c:pt idx="78">
                  <c:v>22.5</c:v>
                </c:pt>
                <c:pt idx="79">
                  <c:v>25.5</c:v>
                </c:pt>
                <c:pt idx="80">
                  <c:v>28.5</c:v>
                </c:pt>
                <c:pt idx="81">
                  <c:v>31.5</c:v>
                </c:pt>
                <c:pt idx="82">
                  <c:v>34.5</c:v>
                </c:pt>
                <c:pt idx="83">
                  <c:v>37.5</c:v>
                </c:pt>
                <c:pt idx="84">
                  <c:v>40.5</c:v>
                </c:pt>
                <c:pt idx="85">
                  <c:v>43.5</c:v>
                </c:pt>
                <c:pt idx="86">
                  <c:v>46.5</c:v>
                </c:pt>
                <c:pt idx="87">
                  <c:v>49.5</c:v>
                </c:pt>
                <c:pt idx="88">
                  <c:v>52.5</c:v>
                </c:pt>
                <c:pt idx="89">
                  <c:v>55.5</c:v>
                </c:pt>
                <c:pt idx="90">
                  <c:v>58.5</c:v>
                </c:pt>
                <c:pt idx="91">
                  <c:v>61.5</c:v>
                </c:pt>
                <c:pt idx="92">
                  <c:v>64.5</c:v>
                </c:pt>
                <c:pt idx="93">
                  <c:v>67.5</c:v>
                </c:pt>
                <c:pt idx="94">
                  <c:v>70.5</c:v>
                </c:pt>
                <c:pt idx="95">
                  <c:v>1.5</c:v>
                </c:pt>
                <c:pt idx="96">
                  <c:v>4.5</c:v>
                </c:pt>
                <c:pt idx="97">
                  <c:v>7.5</c:v>
                </c:pt>
                <c:pt idx="98">
                  <c:v>10.5</c:v>
                </c:pt>
                <c:pt idx="99">
                  <c:v>13.5</c:v>
                </c:pt>
                <c:pt idx="100">
                  <c:v>16.5</c:v>
                </c:pt>
                <c:pt idx="101">
                  <c:v>19.5</c:v>
                </c:pt>
                <c:pt idx="102">
                  <c:v>22.5</c:v>
                </c:pt>
                <c:pt idx="103">
                  <c:v>25.5</c:v>
                </c:pt>
                <c:pt idx="104">
                  <c:v>28.5</c:v>
                </c:pt>
                <c:pt idx="105">
                  <c:v>31.5</c:v>
                </c:pt>
                <c:pt idx="106">
                  <c:v>34.5</c:v>
                </c:pt>
                <c:pt idx="107">
                  <c:v>37.5</c:v>
                </c:pt>
                <c:pt idx="108">
                  <c:v>40.5</c:v>
                </c:pt>
                <c:pt idx="109">
                  <c:v>43.5</c:v>
                </c:pt>
                <c:pt idx="110">
                  <c:v>46.5</c:v>
                </c:pt>
                <c:pt idx="111">
                  <c:v>49.5</c:v>
                </c:pt>
                <c:pt idx="112">
                  <c:v>52.5</c:v>
                </c:pt>
                <c:pt idx="113">
                  <c:v>55.5</c:v>
                </c:pt>
                <c:pt idx="114">
                  <c:v>58.5</c:v>
                </c:pt>
                <c:pt idx="115">
                  <c:v>61.5</c:v>
                </c:pt>
                <c:pt idx="116">
                  <c:v>64.5</c:v>
                </c:pt>
                <c:pt idx="117">
                  <c:v>67.5</c:v>
                </c:pt>
                <c:pt idx="118">
                  <c:v>70.5</c:v>
                </c:pt>
                <c:pt idx="119">
                  <c:v>1.5</c:v>
                </c:pt>
                <c:pt idx="120">
                  <c:v>4.5</c:v>
                </c:pt>
                <c:pt idx="121">
                  <c:v>7.5</c:v>
                </c:pt>
                <c:pt idx="122">
                  <c:v>10.5</c:v>
                </c:pt>
                <c:pt idx="123">
                  <c:v>13.5</c:v>
                </c:pt>
                <c:pt idx="124">
                  <c:v>16.5</c:v>
                </c:pt>
                <c:pt idx="125">
                  <c:v>19.5</c:v>
                </c:pt>
                <c:pt idx="126">
                  <c:v>22.5</c:v>
                </c:pt>
                <c:pt idx="127">
                  <c:v>25.5</c:v>
                </c:pt>
                <c:pt idx="128">
                  <c:v>28.5</c:v>
                </c:pt>
                <c:pt idx="129">
                  <c:v>31.5</c:v>
                </c:pt>
                <c:pt idx="130">
                  <c:v>34.5</c:v>
                </c:pt>
                <c:pt idx="131">
                  <c:v>37.5</c:v>
                </c:pt>
                <c:pt idx="132">
                  <c:v>40.5</c:v>
                </c:pt>
                <c:pt idx="133">
                  <c:v>43.5</c:v>
                </c:pt>
                <c:pt idx="134">
                  <c:v>46.5</c:v>
                </c:pt>
                <c:pt idx="135">
                  <c:v>49.5</c:v>
                </c:pt>
                <c:pt idx="136">
                  <c:v>52.5</c:v>
                </c:pt>
                <c:pt idx="137">
                  <c:v>55.5</c:v>
                </c:pt>
                <c:pt idx="138">
                  <c:v>58.5</c:v>
                </c:pt>
                <c:pt idx="139">
                  <c:v>61.5</c:v>
                </c:pt>
                <c:pt idx="140">
                  <c:v>64.5</c:v>
                </c:pt>
                <c:pt idx="141">
                  <c:v>67.5</c:v>
                </c:pt>
                <c:pt idx="142">
                  <c:v>70.5</c:v>
                </c:pt>
                <c:pt idx="143">
                  <c:v>1.5</c:v>
                </c:pt>
                <c:pt idx="144">
                  <c:v>4.5</c:v>
                </c:pt>
                <c:pt idx="145">
                  <c:v>7.5</c:v>
                </c:pt>
                <c:pt idx="146">
                  <c:v>10.5</c:v>
                </c:pt>
                <c:pt idx="147">
                  <c:v>13.5</c:v>
                </c:pt>
                <c:pt idx="148">
                  <c:v>16.5</c:v>
                </c:pt>
                <c:pt idx="149">
                  <c:v>19.5</c:v>
                </c:pt>
                <c:pt idx="150">
                  <c:v>22.5</c:v>
                </c:pt>
                <c:pt idx="151">
                  <c:v>25.5</c:v>
                </c:pt>
                <c:pt idx="152">
                  <c:v>28.5</c:v>
                </c:pt>
                <c:pt idx="153">
                  <c:v>31.5</c:v>
                </c:pt>
                <c:pt idx="154">
                  <c:v>34.5</c:v>
                </c:pt>
                <c:pt idx="155">
                  <c:v>37.5</c:v>
                </c:pt>
                <c:pt idx="156">
                  <c:v>40.5</c:v>
                </c:pt>
                <c:pt idx="157">
                  <c:v>43.5</c:v>
                </c:pt>
                <c:pt idx="158">
                  <c:v>46.5</c:v>
                </c:pt>
                <c:pt idx="159">
                  <c:v>49.5</c:v>
                </c:pt>
                <c:pt idx="160">
                  <c:v>52.5</c:v>
                </c:pt>
                <c:pt idx="161">
                  <c:v>58.5</c:v>
                </c:pt>
                <c:pt idx="162">
                  <c:v>61.5</c:v>
                </c:pt>
                <c:pt idx="163">
                  <c:v>64.5</c:v>
                </c:pt>
                <c:pt idx="164">
                  <c:v>67.5</c:v>
                </c:pt>
                <c:pt idx="165">
                  <c:v>70.5</c:v>
                </c:pt>
                <c:pt idx="166">
                  <c:v>4.5</c:v>
                </c:pt>
                <c:pt idx="167">
                  <c:v>7.5</c:v>
                </c:pt>
                <c:pt idx="168">
                  <c:v>10.5</c:v>
                </c:pt>
                <c:pt idx="169">
                  <c:v>13.5</c:v>
                </c:pt>
                <c:pt idx="170">
                  <c:v>19.5</c:v>
                </c:pt>
                <c:pt idx="171">
                  <c:v>22.5</c:v>
                </c:pt>
                <c:pt idx="172">
                  <c:v>25.5</c:v>
                </c:pt>
                <c:pt idx="173">
                  <c:v>28.5</c:v>
                </c:pt>
                <c:pt idx="174">
                  <c:v>31.5</c:v>
                </c:pt>
                <c:pt idx="175">
                  <c:v>34.5</c:v>
                </c:pt>
                <c:pt idx="176">
                  <c:v>37.5</c:v>
                </c:pt>
                <c:pt idx="177">
                  <c:v>40.5</c:v>
                </c:pt>
                <c:pt idx="178">
                  <c:v>43.5</c:v>
                </c:pt>
                <c:pt idx="179">
                  <c:v>46.5</c:v>
                </c:pt>
                <c:pt idx="180">
                  <c:v>49.5</c:v>
                </c:pt>
                <c:pt idx="181">
                  <c:v>52.5</c:v>
                </c:pt>
                <c:pt idx="182">
                  <c:v>55.5</c:v>
                </c:pt>
                <c:pt idx="183">
                  <c:v>58.5</c:v>
                </c:pt>
                <c:pt idx="184">
                  <c:v>61.5</c:v>
                </c:pt>
                <c:pt idx="185">
                  <c:v>64.5</c:v>
                </c:pt>
                <c:pt idx="186">
                  <c:v>67.5</c:v>
                </c:pt>
                <c:pt idx="187">
                  <c:v>70.5</c:v>
                </c:pt>
                <c:pt idx="188">
                  <c:v>1.5</c:v>
                </c:pt>
                <c:pt idx="189">
                  <c:v>4.5</c:v>
                </c:pt>
                <c:pt idx="190">
                  <c:v>7.5</c:v>
                </c:pt>
                <c:pt idx="191">
                  <c:v>10.5</c:v>
                </c:pt>
                <c:pt idx="192">
                  <c:v>13.5</c:v>
                </c:pt>
                <c:pt idx="193">
                  <c:v>16.5</c:v>
                </c:pt>
                <c:pt idx="194">
                  <c:v>19.5</c:v>
                </c:pt>
                <c:pt idx="195">
                  <c:v>22.5</c:v>
                </c:pt>
                <c:pt idx="196">
                  <c:v>25.5</c:v>
                </c:pt>
                <c:pt idx="197">
                  <c:v>28.5</c:v>
                </c:pt>
                <c:pt idx="198">
                  <c:v>31.5</c:v>
                </c:pt>
                <c:pt idx="199">
                  <c:v>34.5</c:v>
                </c:pt>
                <c:pt idx="200">
                  <c:v>37.5</c:v>
                </c:pt>
                <c:pt idx="201">
                  <c:v>40.5</c:v>
                </c:pt>
                <c:pt idx="202">
                  <c:v>43.5</c:v>
                </c:pt>
                <c:pt idx="203">
                  <c:v>46.5</c:v>
                </c:pt>
                <c:pt idx="204">
                  <c:v>49.5</c:v>
                </c:pt>
                <c:pt idx="205">
                  <c:v>52.5</c:v>
                </c:pt>
                <c:pt idx="206">
                  <c:v>55.5</c:v>
                </c:pt>
                <c:pt idx="207">
                  <c:v>58.5</c:v>
                </c:pt>
                <c:pt idx="208">
                  <c:v>61.5</c:v>
                </c:pt>
                <c:pt idx="209">
                  <c:v>64.5</c:v>
                </c:pt>
                <c:pt idx="210">
                  <c:v>67.5</c:v>
                </c:pt>
                <c:pt idx="211">
                  <c:v>70.5</c:v>
                </c:pt>
                <c:pt idx="212">
                  <c:v>1.5</c:v>
                </c:pt>
                <c:pt idx="213">
                  <c:v>4.5</c:v>
                </c:pt>
                <c:pt idx="214">
                  <c:v>7.5</c:v>
                </c:pt>
                <c:pt idx="215">
                  <c:v>10.5</c:v>
                </c:pt>
                <c:pt idx="216">
                  <c:v>13.5</c:v>
                </c:pt>
                <c:pt idx="217">
                  <c:v>16.5</c:v>
                </c:pt>
                <c:pt idx="218">
                  <c:v>19.5</c:v>
                </c:pt>
                <c:pt idx="219">
                  <c:v>22.5</c:v>
                </c:pt>
                <c:pt idx="220">
                  <c:v>25.5</c:v>
                </c:pt>
                <c:pt idx="221">
                  <c:v>28.5</c:v>
                </c:pt>
                <c:pt idx="222">
                  <c:v>31.5</c:v>
                </c:pt>
                <c:pt idx="223">
                  <c:v>34.5</c:v>
                </c:pt>
                <c:pt idx="224">
                  <c:v>37.5</c:v>
                </c:pt>
                <c:pt idx="225">
                  <c:v>40.5</c:v>
                </c:pt>
                <c:pt idx="226">
                  <c:v>43.5</c:v>
                </c:pt>
                <c:pt idx="227">
                  <c:v>46.5</c:v>
                </c:pt>
                <c:pt idx="228">
                  <c:v>49.5</c:v>
                </c:pt>
                <c:pt idx="229">
                  <c:v>52.5</c:v>
                </c:pt>
                <c:pt idx="230">
                  <c:v>55.5</c:v>
                </c:pt>
                <c:pt idx="231">
                  <c:v>58.5</c:v>
                </c:pt>
                <c:pt idx="232">
                  <c:v>61.5</c:v>
                </c:pt>
                <c:pt idx="233">
                  <c:v>64.5</c:v>
                </c:pt>
                <c:pt idx="234">
                  <c:v>67.5</c:v>
                </c:pt>
                <c:pt idx="235">
                  <c:v>70.5</c:v>
                </c:pt>
                <c:pt idx="236">
                  <c:v>1.5</c:v>
                </c:pt>
                <c:pt idx="237">
                  <c:v>4.5</c:v>
                </c:pt>
                <c:pt idx="238">
                  <c:v>7.5</c:v>
                </c:pt>
                <c:pt idx="239">
                  <c:v>10.5</c:v>
                </c:pt>
                <c:pt idx="240">
                  <c:v>13.5</c:v>
                </c:pt>
                <c:pt idx="241">
                  <c:v>16.5</c:v>
                </c:pt>
                <c:pt idx="242">
                  <c:v>19.5</c:v>
                </c:pt>
                <c:pt idx="243">
                  <c:v>22.5</c:v>
                </c:pt>
                <c:pt idx="244">
                  <c:v>25.5</c:v>
                </c:pt>
                <c:pt idx="245">
                  <c:v>28.5</c:v>
                </c:pt>
                <c:pt idx="246">
                  <c:v>31.5</c:v>
                </c:pt>
                <c:pt idx="247">
                  <c:v>34.5</c:v>
                </c:pt>
                <c:pt idx="248">
                  <c:v>37.5</c:v>
                </c:pt>
                <c:pt idx="249">
                  <c:v>40.5</c:v>
                </c:pt>
                <c:pt idx="250">
                  <c:v>43.5</c:v>
                </c:pt>
                <c:pt idx="251">
                  <c:v>46.5</c:v>
                </c:pt>
                <c:pt idx="252">
                  <c:v>49.5</c:v>
                </c:pt>
                <c:pt idx="253">
                  <c:v>52.5</c:v>
                </c:pt>
                <c:pt idx="254">
                  <c:v>55.5</c:v>
                </c:pt>
                <c:pt idx="255">
                  <c:v>58.5</c:v>
                </c:pt>
                <c:pt idx="256">
                  <c:v>61.5</c:v>
                </c:pt>
                <c:pt idx="257">
                  <c:v>64.5</c:v>
                </c:pt>
                <c:pt idx="258">
                  <c:v>67.5</c:v>
                </c:pt>
                <c:pt idx="259">
                  <c:v>70.5</c:v>
                </c:pt>
              </c:numCache>
            </c:numRef>
          </c:xVal>
          <c:yVal>
            <c:numRef>
              <c:f>Survival!$X$42:$X$301</c:f>
              <c:numCache>
                <c:formatCode>General</c:formatCode>
                <c:ptCount val="2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71-4282-9E6D-24BD78A40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19296"/>
        <c:axId val="206121216"/>
      </c:scatterChart>
      <c:valAx>
        <c:axId val="206119296"/>
        <c:scaling>
          <c:orientation val="minMax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121216"/>
        <c:crosses val="autoZero"/>
        <c:crossBetween val="midCat"/>
      </c:valAx>
      <c:valAx>
        <c:axId val="20612121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119296"/>
        <c:crosses val="autoZero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48529</xdr:colOff>
      <xdr:row>5</xdr:row>
      <xdr:rowOff>63198</xdr:rowOff>
    </xdr:from>
    <xdr:to>
      <xdr:col>14</xdr:col>
      <xdr:colOff>642707</xdr:colOff>
      <xdr:row>19</xdr:row>
      <xdr:rowOff>1361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604894</xdr:colOff>
      <xdr:row>5</xdr:row>
      <xdr:rowOff>17944</xdr:rowOff>
    </xdr:from>
    <xdr:to>
      <xdr:col>24</xdr:col>
      <xdr:colOff>208280</xdr:colOff>
      <xdr:row>18</xdr:row>
      <xdr:rowOff>186295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95250</xdr:rowOff>
        </xdr:from>
        <xdr:to>
          <xdr:col>7</xdr:col>
          <xdr:colOff>0</xdr:colOff>
          <xdr:row>7</xdr:row>
          <xdr:rowOff>28575</xdr:rowOff>
        </xdr:to>
        <xdr:sp macro="" textlink="">
          <xdr:nvSpPr>
            <xdr:cNvPr id="4098" name="Object 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23</xdr:row>
          <xdr:rowOff>133350</xdr:rowOff>
        </xdr:from>
        <xdr:to>
          <xdr:col>15</xdr:col>
          <xdr:colOff>476250</xdr:colOff>
          <xdr:row>26</xdr:row>
          <xdr:rowOff>171450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21</xdr:row>
          <xdr:rowOff>28575</xdr:rowOff>
        </xdr:from>
        <xdr:to>
          <xdr:col>14</xdr:col>
          <xdr:colOff>190500</xdr:colOff>
          <xdr:row>26</xdr:row>
          <xdr:rowOff>57150</xdr:rowOff>
        </xdr:to>
        <xdr:sp macro="" textlink="">
          <xdr:nvSpPr>
            <xdr:cNvPr id="4100" name="Object 6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sana\Aulas\Aulas_2017\preparation\DiameterDistribution_Weib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=30; N=1359 (2)"/>
      <sheetName val="t=30; N=1359"/>
      <sheetName val="t=32; N=708"/>
      <sheetName val="t=32; N=708 (2)"/>
      <sheetName val="Sheet4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592"/>
  <sheetViews>
    <sheetView tabSelected="1" topLeftCell="A20" zoomScaleNormal="100" workbookViewId="0">
      <selection activeCell="C30" sqref="C30"/>
    </sheetView>
  </sheetViews>
  <sheetFormatPr defaultRowHeight="14.25" x14ac:dyDescent="0.45"/>
  <cols>
    <col min="1" max="1" width="3.265625" customWidth="1"/>
    <col min="2" max="10" width="7.265625" customWidth="1"/>
    <col min="15" max="15" width="9" style="15"/>
    <col min="17" max="17" width="9" style="14"/>
  </cols>
  <sheetData>
    <row r="1" spans="2:17" ht="15" customHeight="1" x14ac:dyDescent="0.45">
      <c r="C1" s="17"/>
      <c r="D1" s="17"/>
      <c r="E1" s="17"/>
      <c r="F1" s="17"/>
      <c r="G1" s="17"/>
      <c r="H1" s="17"/>
      <c r="I1" s="17"/>
      <c r="J1" s="17"/>
      <c r="K1" s="17"/>
      <c r="L1" s="17"/>
      <c r="O1"/>
      <c r="Q1"/>
    </row>
    <row r="2" spans="2:17" ht="14.65" customHeight="1" x14ac:dyDescent="0.45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/>
    </row>
    <row r="3" spans="2:17" ht="14.25" customHeight="1" x14ac:dyDescent="0.4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Q3"/>
    </row>
    <row r="4" spans="2:17" ht="14.25" customHeight="1" x14ac:dyDescent="0.4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O4"/>
      <c r="Q4"/>
    </row>
    <row r="5" spans="2:17" x14ac:dyDescent="0.45">
      <c r="C5" s="1"/>
      <c r="D5">
        <v>2.2734999999999999</v>
      </c>
      <c r="L5" s="8"/>
      <c r="O5"/>
      <c r="Q5"/>
    </row>
    <row r="6" spans="2:17" x14ac:dyDescent="0.45">
      <c r="D6">
        <v>-4.6899999999999997E-2</v>
      </c>
      <c r="L6" s="8"/>
      <c r="O6"/>
      <c r="Q6"/>
    </row>
    <row r="7" spans="2:17" x14ac:dyDescent="0.45">
      <c r="D7">
        <v>1.534</v>
      </c>
      <c r="O7"/>
      <c r="Q7"/>
    </row>
    <row r="8" spans="2:17" x14ac:dyDescent="0.45">
      <c r="D8">
        <v>0.28410000000000002</v>
      </c>
      <c r="O8"/>
      <c r="Q8"/>
    </row>
    <row r="9" spans="2:17" x14ac:dyDescent="0.45">
      <c r="O9"/>
      <c r="Q9"/>
    </row>
    <row r="10" spans="2:17" x14ac:dyDescent="0.45">
      <c r="C10" s="18" t="s">
        <v>21</v>
      </c>
      <c r="D10" s="3">
        <v>1000</v>
      </c>
      <c r="E10" t="s">
        <v>22</v>
      </c>
      <c r="O10"/>
      <c r="Q10"/>
    </row>
    <row r="11" spans="2:17" x14ac:dyDescent="0.45">
      <c r="O11"/>
      <c r="Q11"/>
    </row>
    <row r="12" spans="2:17" x14ac:dyDescent="0.45">
      <c r="O12"/>
      <c r="Q12"/>
    </row>
    <row r="13" spans="2:17" x14ac:dyDescent="0.45">
      <c r="B13" t="s">
        <v>26</v>
      </c>
      <c r="O13"/>
      <c r="Q13"/>
    </row>
    <row r="14" spans="2:17" x14ac:dyDescent="0.45">
      <c r="C14" t="s">
        <v>28</v>
      </c>
      <c r="O14"/>
      <c r="Q14"/>
    </row>
    <row r="15" spans="2:17" x14ac:dyDescent="0.45">
      <c r="C15" t="s">
        <v>27</v>
      </c>
      <c r="O15"/>
      <c r="Q15"/>
    </row>
    <row r="16" spans="2:17" s="2" customFormat="1" x14ac:dyDescent="0.45"/>
    <row r="17" spans="2:18" s="2" customFormat="1" x14ac:dyDescent="0.45"/>
    <row r="18" spans="2:18" s="2" customFormat="1" x14ac:dyDescent="0.45"/>
    <row r="19" spans="2:18" s="2" customFormat="1" x14ac:dyDescent="0.45"/>
    <row r="20" spans="2:18" s="2" customFormat="1" x14ac:dyDescent="0.45"/>
    <row r="21" spans="2:18" s="2" customFormat="1" x14ac:dyDescent="0.45"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8" s="2" customFormat="1" x14ac:dyDescent="0.45"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8" s="2" customFormat="1" x14ac:dyDescent="0.45"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8" s="2" customFormat="1" x14ac:dyDescent="0.45"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8" s="2" customFormat="1" x14ac:dyDescent="0.45"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8" s="2" customFormat="1" x14ac:dyDescent="0.45"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8" s="2" customFormat="1" x14ac:dyDescent="0.45"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8" s="2" customFormat="1" x14ac:dyDescent="0.45"/>
    <row r="29" spans="2:18" s="2" customFormat="1" x14ac:dyDescent="0.45">
      <c r="G29" s="21" t="s">
        <v>19</v>
      </c>
      <c r="H29" s="19"/>
      <c r="I29" s="19"/>
      <c r="J29" s="19"/>
      <c r="K29" s="19"/>
      <c r="L29" s="19"/>
      <c r="M29" s="19"/>
      <c r="N29" s="19"/>
      <c r="O29" s="19"/>
    </row>
    <row r="30" spans="2:18" s="2" customFormat="1" x14ac:dyDescent="0.45">
      <c r="G30" s="32" t="s">
        <v>20</v>
      </c>
      <c r="H30" s="32"/>
      <c r="I30" s="32"/>
      <c r="J30" s="32"/>
      <c r="K30" s="32"/>
      <c r="L30" s="32"/>
      <c r="M30" s="32"/>
      <c r="N30" s="32"/>
      <c r="O30" s="32"/>
    </row>
    <row r="31" spans="2:18" s="2" customFormat="1" ht="15.75" x14ac:dyDescent="0.45">
      <c r="G31" s="32" t="s">
        <v>23</v>
      </c>
      <c r="H31" s="32"/>
      <c r="I31" s="32"/>
      <c r="J31" s="32"/>
      <c r="K31" s="32"/>
      <c r="L31" s="32"/>
      <c r="M31" s="32"/>
      <c r="N31" s="32"/>
      <c r="O31" s="32"/>
    </row>
    <row r="32" spans="2:18" ht="15.75" x14ac:dyDescent="0.45">
      <c r="B32" s="2"/>
      <c r="C32" s="2"/>
      <c r="D32" s="2"/>
      <c r="E32" s="2"/>
      <c r="F32" s="2"/>
      <c r="G32" s="32" t="s">
        <v>24</v>
      </c>
      <c r="H32" s="32"/>
      <c r="I32" s="32"/>
      <c r="J32" s="32"/>
      <c r="K32" s="32"/>
      <c r="L32" s="32"/>
      <c r="M32" s="32"/>
      <c r="N32" s="32"/>
      <c r="O32" s="32"/>
      <c r="Q32"/>
      <c r="R32">
        <v>14</v>
      </c>
    </row>
    <row r="33" spans="2:24" ht="15.75" x14ac:dyDescent="0.45">
      <c r="B33" s="2"/>
      <c r="C33" s="2"/>
      <c r="D33" s="2"/>
      <c r="E33" s="2"/>
      <c r="F33" s="2"/>
      <c r="G33" s="32" t="s">
        <v>25</v>
      </c>
      <c r="H33" s="32"/>
      <c r="I33" s="32"/>
      <c r="J33" s="32"/>
      <c r="K33" s="32"/>
      <c r="L33" s="32"/>
      <c r="M33" s="32"/>
      <c r="N33" s="32"/>
      <c r="O33" s="32"/>
      <c r="Q33"/>
    </row>
    <row r="34" spans="2:24" x14ac:dyDescent="0.45">
      <c r="B34" s="2"/>
      <c r="C34" s="2"/>
      <c r="D34" s="2"/>
      <c r="E34" s="2"/>
      <c r="F34" s="2"/>
      <c r="G34" s="22"/>
      <c r="H34" s="22"/>
      <c r="I34" s="22"/>
      <c r="J34" s="22"/>
      <c r="K34" s="22"/>
      <c r="L34" s="22"/>
      <c r="M34" s="22"/>
      <c r="N34" s="22"/>
      <c r="O34" s="22"/>
      <c r="Q34"/>
    </row>
    <row r="35" spans="2:24" x14ac:dyDescent="0.45">
      <c r="B35" s="2"/>
      <c r="C35" s="11" t="s">
        <v>31</v>
      </c>
      <c r="D35" s="2"/>
      <c r="E35" s="2"/>
      <c r="F35" s="2"/>
      <c r="G35" s="22"/>
      <c r="H35" s="22"/>
      <c r="I35" s="22"/>
      <c r="J35" s="22"/>
      <c r="K35" s="22"/>
      <c r="L35" s="22"/>
      <c r="M35" s="22"/>
      <c r="N35" s="22"/>
      <c r="O35" s="22"/>
      <c r="Q35"/>
    </row>
    <row r="36" spans="2:24" x14ac:dyDescent="0.45">
      <c r="B36" s="2"/>
      <c r="C36" s="25" t="s">
        <v>32</v>
      </c>
      <c r="D36" s="2"/>
      <c r="E36" s="2"/>
      <c r="F36" s="2"/>
      <c r="G36" s="22"/>
      <c r="H36" s="22"/>
      <c r="I36" s="22"/>
      <c r="J36" s="22"/>
      <c r="K36" s="22"/>
      <c r="L36" s="22"/>
      <c r="M36" s="22"/>
      <c r="N36" s="22"/>
      <c r="O36" s="22"/>
      <c r="Q36"/>
    </row>
    <row r="37" spans="2:24" x14ac:dyDescent="0.45">
      <c r="C37" s="16" t="s">
        <v>33</v>
      </c>
      <c r="G37" s="20"/>
      <c r="H37" s="20"/>
      <c r="K37" s="20"/>
      <c r="L37" s="30" t="s">
        <v>16</v>
      </c>
      <c r="M37" s="30"/>
      <c r="N37" s="30"/>
      <c r="O37" s="20"/>
      <c r="Q37"/>
    </row>
    <row r="38" spans="2:24" ht="15.75" x14ac:dyDescent="0.45">
      <c r="C38" s="14" t="s">
        <v>34</v>
      </c>
      <c r="L38" s="29" t="s">
        <v>15</v>
      </c>
      <c r="M38" s="10" t="s">
        <v>14</v>
      </c>
      <c r="N38" s="10" t="s">
        <v>13</v>
      </c>
      <c r="O38"/>
      <c r="Q38"/>
      <c r="T38" t="s">
        <v>35</v>
      </c>
    </row>
    <row r="39" spans="2:24" x14ac:dyDescent="0.45">
      <c r="L39" s="24">
        <f>M39*10000/1000</f>
        <v>23.892338347319832</v>
      </c>
      <c r="M39" s="24">
        <f>SUM(L42:L305)</f>
        <v>2.3892338347319835</v>
      </c>
      <c r="N39" s="24">
        <f>SUM(L42:L305)/(COUNT(L42:L305)-COUNTIF(L42:L305,0))</f>
        <v>9.872867085669354E-3</v>
      </c>
      <c r="O39"/>
      <c r="Q39"/>
    </row>
    <row r="40" spans="2:24" x14ac:dyDescent="0.45">
      <c r="O40"/>
      <c r="Q40"/>
    </row>
    <row r="41" spans="2:24" ht="28.5" x14ac:dyDescent="0.45">
      <c r="B41" s="4" t="s">
        <v>2</v>
      </c>
      <c r="C41" s="4" t="s">
        <v>36</v>
      </c>
      <c r="D41" s="4" t="s">
        <v>37</v>
      </c>
      <c r="E41" s="4" t="s">
        <v>38</v>
      </c>
      <c r="F41" s="4" t="s">
        <v>3</v>
      </c>
      <c r="G41" s="4" t="s">
        <v>4</v>
      </c>
      <c r="H41" s="23" t="s">
        <v>29</v>
      </c>
      <c r="I41" s="23" t="s">
        <v>30</v>
      </c>
      <c r="J41" s="6" t="s">
        <v>5</v>
      </c>
      <c r="K41" s="7" t="s">
        <v>6</v>
      </c>
      <c r="L41" s="7" t="s">
        <v>17</v>
      </c>
      <c r="M41" s="7" t="s">
        <v>7</v>
      </c>
      <c r="N41" s="7" t="s">
        <v>8</v>
      </c>
      <c r="O41" s="7" t="s">
        <v>9</v>
      </c>
      <c r="P41" s="27" t="s">
        <v>10</v>
      </c>
      <c r="Q41" s="27" t="s">
        <v>11</v>
      </c>
      <c r="T41" s="12" t="s">
        <v>0</v>
      </c>
      <c r="U41" s="12" t="s">
        <v>1</v>
      </c>
      <c r="W41" s="12" t="s">
        <v>0</v>
      </c>
      <c r="X41" s="12" t="s">
        <v>1</v>
      </c>
    </row>
    <row r="42" spans="2:24" x14ac:dyDescent="0.45">
      <c r="B42" s="5">
        <v>1</v>
      </c>
      <c r="C42" s="5">
        <v>1</v>
      </c>
      <c r="D42" s="5">
        <v>1</v>
      </c>
      <c r="E42" s="5">
        <v>1</v>
      </c>
      <c r="F42" s="5">
        <v>1.5</v>
      </c>
      <c r="G42" s="5">
        <v>1</v>
      </c>
      <c r="H42" s="5">
        <v>13.05</v>
      </c>
      <c r="I42" s="5">
        <v>13.05</v>
      </c>
      <c r="J42" s="5">
        <v>0</v>
      </c>
      <c r="K42" s="11">
        <f>AVERAGE(H42:I42)</f>
        <v>13.05</v>
      </c>
      <c r="L42" s="11">
        <f>PI()/40000*K42^2</f>
        <v>1.3375527072199394E-2</v>
      </c>
      <c r="M42" s="11">
        <f t="shared" ref="M42:M105" si="0">L42/$N$39</f>
        <v>1.3547763740903809</v>
      </c>
      <c r="N42" s="11">
        <f>EXP($D$5+$D$6*$L$39+$D$7*M42+$D$8*K42)</f>
        <v>1031.4091874927087</v>
      </c>
      <c r="O42" s="26">
        <f>IF(K42=0,"",1-(N42/(1+N42)))</f>
        <v>9.6860819538868714E-4</v>
      </c>
      <c r="P42" s="28">
        <v>0.65179021840576001</v>
      </c>
      <c r="Q42" s="14" t="str">
        <f>IF(AND(O42&lt;&gt;"",P42&lt;O42),"dead","")</f>
        <v/>
      </c>
      <c r="T42">
        <f t="shared" ref="T42:T105" si="1">IF(Q42&lt;&gt;"","",F42)</f>
        <v>1.5</v>
      </c>
      <c r="U42" s="13">
        <f t="shared" ref="U42:U105" si="2">IF(Q42&lt;&gt;"","",G42)</f>
        <v>1</v>
      </c>
      <c r="W42">
        <v>1.5</v>
      </c>
      <c r="X42">
        <v>1</v>
      </c>
    </row>
    <row r="43" spans="2:24" x14ac:dyDescent="0.45">
      <c r="B43" s="5">
        <v>1</v>
      </c>
      <c r="C43" s="5">
        <v>2</v>
      </c>
      <c r="D43" s="5">
        <v>1</v>
      </c>
      <c r="E43" s="5">
        <v>1</v>
      </c>
      <c r="F43" s="5">
        <v>4.5</v>
      </c>
      <c r="G43" s="5">
        <v>1</v>
      </c>
      <c r="H43" s="5">
        <v>0</v>
      </c>
      <c r="I43" s="5">
        <v>0</v>
      </c>
      <c r="J43" s="5">
        <v>0</v>
      </c>
      <c r="K43" s="11">
        <f>AVERAGE(H43:I43)</f>
        <v>0</v>
      </c>
      <c r="L43" s="11">
        <f t="shared" ref="L43:L106" si="3">PI()/40000*K43^2</f>
        <v>0</v>
      </c>
      <c r="M43" s="11">
        <f t="shared" si="0"/>
        <v>0</v>
      </c>
      <c r="N43" s="11">
        <f t="shared" ref="N42:N105" si="4">EXP($D$5+$D$6*$L$39+$D$7*M43+$D$8*K43)</f>
        <v>3.1675212169285252</v>
      </c>
      <c r="O43" s="26" t="str">
        <f t="shared" ref="O43:O106" si="5">IF(K43=0,"",1-(N43/(1+N43)))</f>
        <v/>
      </c>
      <c r="P43" s="28">
        <v>8.8944074374909476E-2</v>
      </c>
      <c r="Q43" s="14" t="str">
        <f t="shared" ref="Q43:Q106" si="6">IF(AND(O43&lt;&gt;"",P43&lt;O43),"dead","")</f>
        <v/>
      </c>
      <c r="T43">
        <f t="shared" si="1"/>
        <v>4.5</v>
      </c>
      <c r="U43" s="13">
        <f t="shared" si="2"/>
        <v>1</v>
      </c>
      <c r="W43">
        <v>4.5</v>
      </c>
      <c r="X43">
        <v>1</v>
      </c>
    </row>
    <row r="44" spans="2:24" x14ac:dyDescent="0.45">
      <c r="B44" s="5">
        <v>1</v>
      </c>
      <c r="C44" s="5">
        <v>3</v>
      </c>
      <c r="D44" s="5">
        <v>1</v>
      </c>
      <c r="E44" s="5">
        <v>1</v>
      </c>
      <c r="F44" s="5">
        <v>7.5</v>
      </c>
      <c r="G44" s="5">
        <v>1</v>
      </c>
      <c r="H44" s="5">
        <v>13.5</v>
      </c>
      <c r="I44" s="5">
        <v>13.5</v>
      </c>
      <c r="J44" s="5">
        <v>0</v>
      </c>
      <c r="K44" s="11">
        <f t="shared" ref="K44:K106" si="7">AVERAGE(H44:I44)</f>
        <v>13.5</v>
      </c>
      <c r="L44" s="11">
        <f t="shared" si="3"/>
        <v>1.4313881527918494E-2</v>
      </c>
      <c r="M44" s="11">
        <f t="shared" si="0"/>
        <v>1.4498201387411924</v>
      </c>
      <c r="N44" s="11">
        <f t="shared" si="4"/>
        <v>1356.0392646866246</v>
      </c>
      <c r="O44" s="26">
        <f t="shared" si="5"/>
        <v>7.3689835366030909E-4</v>
      </c>
      <c r="P44" s="28">
        <v>0.40996366213538238</v>
      </c>
      <c r="Q44" s="14" t="str">
        <f t="shared" si="6"/>
        <v/>
      </c>
      <c r="T44">
        <f t="shared" si="1"/>
        <v>7.5</v>
      </c>
      <c r="U44" s="13">
        <f t="shared" si="2"/>
        <v>1</v>
      </c>
      <c r="W44">
        <v>7.5</v>
      </c>
      <c r="X44">
        <v>1</v>
      </c>
    </row>
    <row r="45" spans="2:24" x14ac:dyDescent="0.45">
      <c r="B45" s="5">
        <v>1</v>
      </c>
      <c r="C45" s="5">
        <v>4</v>
      </c>
      <c r="D45" s="5">
        <v>1</v>
      </c>
      <c r="E45" s="5">
        <v>1</v>
      </c>
      <c r="F45" s="5">
        <v>10.5</v>
      </c>
      <c r="G45" s="5">
        <v>1</v>
      </c>
      <c r="H45" s="5">
        <v>14.35</v>
      </c>
      <c r="I45" s="5">
        <v>14.35</v>
      </c>
      <c r="J45" s="5">
        <v>16.5</v>
      </c>
      <c r="K45" s="11">
        <f t="shared" si="7"/>
        <v>14.35</v>
      </c>
      <c r="L45" s="11">
        <f t="shared" si="3"/>
        <v>1.6173115330221102E-2</v>
      </c>
      <c r="M45" s="11">
        <f t="shared" si="0"/>
        <v>1.6381376544303603</v>
      </c>
      <c r="N45" s="11">
        <f t="shared" si="4"/>
        <v>2304.6578204359294</v>
      </c>
      <c r="O45" s="26">
        <f t="shared" si="5"/>
        <v>4.3371570192962672E-4</v>
      </c>
      <c r="P45" s="28">
        <v>0.31098924071352241</v>
      </c>
      <c r="Q45" s="14" t="str">
        <f t="shared" si="6"/>
        <v/>
      </c>
      <c r="T45">
        <f t="shared" si="1"/>
        <v>10.5</v>
      </c>
      <c r="U45" s="13">
        <f t="shared" si="2"/>
        <v>1</v>
      </c>
      <c r="W45">
        <v>10.5</v>
      </c>
      <c r="X45">
        <v>1</v>
      </c>
    </row>
    <row r="46" spans="2:24" x14ac:dyDescent="0.45">
      <c r="B46" s="5">
        <v>1</v>
      </c>
      <c r="C46" s="5">
        <v>5</v>
      </c>
      <c r="D46" s="5">
        <v>1</v>
      </c>
      <c r="E46" s="5">
        <v>1</v>
      </c>
      <c r="F46" s="5">
        <v>13.5</v>
      </c>
      <c r="G46" s="5">
        <v>1</v>
      </c>
      <c r="H46" s="5">
        <v>0</v>
      </c>
      <c r="I46" s="5">
        <v>0</v>
      </c>
      <c r="J46" s="5">
        <v>0</v>
      </c>
      <c r="K46" s="11">
        <f t="shared" si="7"/>
        <v>0</v>
      </c>
      <c r="L46" s="11">
        <f t="shared" si="3"/>
        <v>0</v>
      </c>
      <c r="M46" s="11">
        <f t="shared" si="0"/>
        <v>0</v>
      </c>
      <c r="N46" s="11">
        <f t="shared" si="4"/>
        <v>3.1675212169285252</v>
      </c>
      <c r="O46" s="26" t="str">
        <f t="shared" si="5"/>
        <v/>
      </c>
      <c r="P46" s="28">
        <v>1.4068321825702057E-3</v>
      </c>
      <c r="Q46" s="14" t="str">
        <f t="shared" si="6"/>
        <v/>
      </c>
      <c r="T46">
        <f t="shared" si="1"/>
        <v>13.5</v>
      </c>
      <c r="U46" s="13">
        <f t="shared" si="2"/>
        <v>1</v>
      </c>
      <c r="W46">
        <v>13.5</v>
      </c>
      <c r="X46">
        <v>1</v>
      </c>
    </row>
    <row r="47" spans="2:24" x14ac:dyDescent="0.45">
      <c r="B47" s="5">
        <v>1</v>
      </c>
      <c r="C47" s="5">
        <v>6</v>
      </c>
      <c r="D47" s="5">
        <v>1</v>
      </c>
      <c r="E47" s="5">
        <v>1</v>
      </c>
      <c r="F47" s="5">
        <v>16.5</v>
      </c>
      <c r="G47" s="5">
        <v>1</v>
      </c>
      <c r="H47" s="5">
        <v>12.5</v>
      </c>
      <c r="I47" s="5">
        <v>12.5</v>
      </c>
      <c r="J47" s="5">
        <v>0</v>
      </c>
      <c r="K47" s="11">
        <f t="shared" si="7"/>
        <v>12.5</v>
      </c>
      <c r="L47" s="11">
        <f t="shared" si="3"/>
        <v>1.2271846303085129E-2</v>
      </c>
      <c r="M47" s="11">
        <f t="shared" si="0"/>
        <v>1.2429870873981417</v>
      </c>
      <c r="N47" s="11">
        <f t="shared" si="4"/>
        <v>743.18241318261016</v>
      </c>
      <c r="O47" s="26">
        <f t="shared" si="5"/>
        <v>1.3437565606037039E-3</v>
      </c>
      <c r="P47" s="28">
        <v>7.2984915109731041E-2</v>
      </c>
      <c r="Q47" s="14" t="str">
        <f t="shared" si="6"/>
        <v/>
      </c>
      <c r="T47">
        <f t="shared" si="1"/>
        <v>16.5</v>
      </c>
      <c r="U47" s="13">
        <f t="shared" si="2"/>
        <v>1</v>
      </c>
      <c r="W47">
        <v>16.5</v>
      </c>
      <c r="X47">
        <v>1</v>
      </c>
    </row>
    <row r="48" spans="2:24" x14ac:dyDescent="0.45">
      <c r="B48" s="5">
        <v>1</v>
      </c>
      <c r="C48" s="5">
        <v>7</v>
      </c>
      <c r="D48" s="5">
        <v>1</v>
      </c>
      <c r="E48" s="5">
        <v>1</v>
      </c>
      <c r="F48" s="5">
        <v>19.5</v>
      </c>
      <c r="G48" s="5">
        <v>1</v>
      </c>
      <c r="H48" s="5">
        <v>2.9</v>
      </c>
      <c r="I48" s="5">
        <v>2.9</v>
      </c>
      <c r="J48" s="5">
        <v>0</v>
      </c>
      <c r="K48" s="11">
        <f t="shared" si="7"/>
        <v>2.9</v>
      </c>
      <c r="L48" s="11">
        <f t="shared" si="3"/>
        <v>6.6051985541725399E-4</v>
      </c>
      <c r="M48" s="11">
        <f t="shared" si="0"/>
        <v>6.6902536992117581E-2</v>
      </c>
      <c r="N48" s="11">
        <f t="shared" si="4"/>
        <v>8.0002102553770857</v>
      </c>
      <c r="O48" s="26">
        <f t="shared" si="5"/>
        <v>0.11110851542635458</v>
      </c>
      <c r="P48" s="28">
        <v>3.0299085251139113E-2</v>
      </c>
      <c r="Q48" s="14" t="str">
        <f t="shared" si="6"/>
        <v>dead</v>
      </c>
      <c r="T48" t="str">
        <f t="shared" si="1"/>
        <v/>
      </c>
      <c r="U48" s="13" t="str">
        <f t="shared" si="2"/>
        <v/>
      </c>
      <c r="W48">
        <v>22.5</v>
      </c>
      <c r="X48">
        <v>1</v>
      </c>
    </row>
    <row r="49" spans="2:24" x14ac:dyDescent="0.45">
      <c r="B49" s="5">
        <v>1</v>
      </c>
      <c r="C49" s="5">
        <v>8</v>
      </c>
      <c r="D49" s="5">
        <v>1</v>
      </c>
      <c r="E49" s="5">
        <v>1</v>
      </c>
      <c r="F49" s="5">
        <v>22.5</v>
      </c>
      <c r="G49" s="5">
        <v>1</v>
      </c>
      <c r="H49" s="5">
        <v>7.9</v>
      </c>
      <c r="I49" s="5">
        <v>7.9</v>
      </c>
      <c r="J49" s="5">
        <v>0</v>
      </c>
      <c r="K49" s="11">
        <f t="shared" si="7"/>
        <v>7.9</v>
      </c>
      <c r="L49" s="11">
        <f t="shared" si="3"/>
        <v>4.9016699377634754E-3</v>
      </c>
      <c r="M49" s="11">
        <f t="shared" si="0"/>
        <v>0.4964788743969154</v>
      </c>
      <c r="N49" s="11">
        <f t="shared" si="4"/>
        <v>64.003509950701911</v>
      </c>
      <c r="O49" s="26">
        <f t="shared" si="5"/>
        <v>1.5383784671910705E-2</v>
      </c>
      <c r="P49" s="28">
        <v>0.29751876834699864</v>
      </c>
      <c r="Q49" s="14" t="str">
        <f t="shared" si="6"/>
        <v/>
      </c>
      <c r="T49">
        <f t="shared" si="1"/>
        <v>22.5</v>
      </c>
      <c r="U49" s="13">
        <f t="shared" si="2"/>
        <v>1</v>
      </c>
      <c r="W49">
        <v>25.5</v>
      </c>
      <c r="X49">
        <v>1</v>
      </c>
    </row>
    <row r="50" spans="2:24" x14ac:dyDescent="0.45">
      <c r="B50" s="5">
        <v>1</v>
      </c>
      <c r="C50" s="5">
        <v>9</v>
      </c>
      <c r="D50" s="5">
        <v>1</v>
      </c>
      <c r="E50" s="5">
        <v>1</v>
      </c>
      <c r="F50" s="5">
        <v>25.5</v>
      </c>
      <c r="G50" s="5">
        <v>1</v>
      </c>
      <c r="H50" s="5">
        <v>9.5</v>
      </c>
      <c r="I50" s="5">
        <v>9.5</v>
      </c>
      <c r="J50" s="5">
        <v>0</v>
      </c>
      <c r="K50" s="11">
        <f t="shared" si="7"/>
        <v>9.5</v>
      </c>
      <c r="L50" s="11">
        <f t="shared" si="3"/>
        <v>7.0882184246619708E-3</v>
      </c>
      <c r="M50" s="11">
        <f t="shared" si="0"/>
        <v>0.71794934168116664</v>
      </c>
      <c r="N50" s="11">
        <f t="shared" si="4"/>
        <v>141.63220922192269</v>
      </c>
      <c r="O50" s="26">
        <f t="shared" si="5"/>
        <v>7.0110391296266394E-3</v>
      </c>
      <c r="P50" s="28">
        <v>6.6917137282820782E-2</v>
      </c>
      <c r="Q50" s="14" t="str">
        <f t="shared" si="6"/>
        <v/>
      </c>
      <c r="T50">
        <f t="shared" si="1"/>
        <v>25.5</v>
      </c>
      <c r="U50" s="13">
        <f t="shared" si="2"/>
        <v>1</v>
      </c>
      <c r="W50">
        <v>28.5</v>
      </c>
      <c r="X50">
        <v>1</v>
      </c>
    </row>
    <row r="51" spans="2:24" x14ac:dyDescent="0.45">
      <c r="B51" s="5">
        <v>1</v>
      </c>
      <c r="C51" s="5">
        <v>10</v>
      </c>
      <c r="D51" s="5">
        <v>1</v>
      </c>
      <c r="E51" s="5">
        <v>1</v>
      </c>
      <c r="F51" s="5">
        <v>28.5</v>
      </c>
      <c r="G51" s="5">
        <v>1</v>
      </c>
      <c r="H51" s="5">
        <v>4.7</v>
      </c>
      <c r="I51" s="5">
        <v>4.7</v>
      </c>
      <c r="J51" s="5">
        <v>0</v>
      </c>
      <c r="K51" s="11">
        <f t="shared" si="7"/>
        <v>4.7</v>
      </c>
      <c r="L51" s="11">
        <f t="shared" si="3"/>
        <v>1.7349445429449635E-3</v>
      </c>
      <c r="M51" s="11">
        <f t="shared" si="0"/>
        <v>0.17572854246799971</v>
      </c>
      <c r="N51" s="11">
        <f t="shared" si="4"/>
        <v>15.764915226456319</v>
      </c>
      <c r="O51" s="26">
        <f t="shared" si="5"/>
        <v>5.9648377966261434E-2</v>
      </c>
      <c r="P51" s="28">
        <v>0.29645947668914108</v>
      </c>
      <c r="Q51" s="14" t="str">
        <f t="shared" si="6"/>
        <v/>
      </c>
      <c r="T51">
        <f t="shared" si="1"/>
        <v>28.5</v>
      </c>
      <c r="U51" s="13">
        <f t="shared" si="2"/>
        <v>1</v>
      </c>
      <c r="W51">
        <v>31.5</v>
      </c>
      <c r="X51">
        <v>1</v>
      </c>
    </row>
    <row r="52" spans="2:24" x14ac:dyDescent="0.45">
      <c r="B52" s="5">
        <v>1</v>
      </c>
      <c r="C52" s="5">
        <v>11</v>
      </c>
      <c r="D52" s="5">
        <v>1</v>
      </c>
      <c r="E52" s="5">
        <v>1</v>
      </c>
      <c r="F52" s="5">
        <v>31.5</v>
      </c>
      <c r="G52" s="5">
        <v>1</v>
      </c>
      <c r="H52" s="5">
        <v>10.85</v>
      </c>
      <c r="I52" s="5">
        <v>10.85</v>
      </c>
      <c r="J52" s="5">
        <v>0</v>
      </c>
      <c r="K52" s="11">
        <f t="shared" si="7"/>
        <v>10.85</v>
      </c>
      <c r="L52" s="11">
        <f t="shared" si="3"/>
        <v>9.2459035290556098E-3</v>
      </c>
      <c r="M52" s="11">
        <f t="shared" si="0"/>
        <v>0.93649630333585743</v>
      </c>
      <c r="N52" s="11">
        <f t="shared" si="4"/>
        <v>290.62089770777942</v>
      </c>
      <c r="O52" s="26">
        <f t="shared" si="5"/>
        <v>3.4291095317937614E-3</v>
      </c>
      <c r="P52" s="28">
        <v>0.95106510901854957</v>
      </c>
      <c r="Q52" s="14" t="str">
        <f t="shared" si="6"/>
        <v/>
      </c>
      <c r="T52">
        <f t="shared" si="1"/>
        <v>31.5</v>
      </c>
      <c r="U52" s="13">
        <f t="shared" si="2"/>
        <v>1</v>
      </c>
      <c r="W52">
        <v>34.5</v>
      </c>
      <c r="X52">
        <v>1</v>
      </c>
    </row>
    <row r="53" spans="2:24" x14ac:dyDescent="0.45">
      <c r="B53" s="5">
        <v>1</v>
      </c>
      <c r="C53" s="5">
        <v>12</v>
      </c>
      <c r="D53" s="5">
        <v>1</v>
      </c>
      <c r="E53" s="5">
        <v>1</v>
      </c>
      <c r="F53" s="5">
        <v>34.5</v>
      </c>
      <c r="G53" s="5">
        <v>1</v>
      </c>
      <c r="H53" s="5">
        <v>12.15</v>
      </c>
      <c r="I53" s="5">
        <v>12.15</v>
      </c>
      <c r="J53" s="5">
        <v>0</v>
      </c>
      <c r="K53" s="11">
        <f t="shared" si="7"/>
        <v>12.15</v>
      </c>
      <c r="L53" s="11">
        <f t="shared" si="3"/>
        <v>1.1594244037613981E-2</v>
      </c>
      <c r="M53" s="11">
        <f t="shared" si="0"/>
        <v>1.1743543123803659</v>
      </c>
      <c r="N53" s="11">
        <f t="shared" si="4"/>
        <v>605.60250996220861</v>
      </c>
      <c r="O53" s="26">
        <f t="shared" si="5"/>
        <v>1.6485259846060751E-3</v>
      </c>
      <c r="P53" s="28">
        <v>0.27683989485712246</v>
      </c>
      <c r="Q53" s="14" t="str">
        <f t="shared" si="6"/>
        <v/>
      </c>
      <c r="T53">
        <f t="shared" si="1"/>
        <v>34.5</v>
      </c>
      <c r="U53" s="13">
        <f t="shared" si="2"/>
        <v>1</v>
      </c>
      <c r="W53">
        <v>37.5</v>
      </c>
      <c r="X53">
        <v>1</v>
      </c>
    </row>
    <row r="54" spans="2:24" x14ac:dyDescent="0.45">
      <c r="B54" s="5">
        <v>1</v>
      </c>
      <c r="C54" s="5">
        <v>13</v>
      </c>
      <c r="D54" s="5">
        <v>1</v>
      </c>
      <c r="E54" s="5">
        <v>1</v>
      </c>
      <c r="F54" s="5">
        <v>37.5</v>
      </c>
      <c r="G54" s="5">
        <v>1</v>
      </c>
      <c r="H54" s="5">
        <v>13.8</v>
      </c>
      <c r="I54" s="5">
        <v>13.8</v>
      </c>
      <c r="J54" s="5">
        <v>0</v>
      </c>
      <c r="K54" s="11">
        <f t="shared" si="7"/>
        <v>13.8</v>
      </c>
      <c r="L54" s="11">
        <f t="shared" si="3"/>
        <v>1.4957122623741007E-2</v>
      </c>
      <c r="M54" s="11">
        <f t="shared" si="0"/>
        <v>1.5149725499142537</v>
      </c>
      <c r="N54" s="11">
        <f t="shared" si="4"/>
        <v>1631.8950454649221</v>
      </c>
      <c r="O54" s="26">
        <f t="shared" si="5"/>
        <v>6.1240923155303495E-4</v>
      </c>
      <c r="P54" s="28">
        <v>0.44429824561151854</v>
      </c>
      <c r="Q54" s="14" t="str">
        <f t="shared" si="6"/>
        <v/>
      </c>
      <c r="T54">
        <f t="shared" si="1"/>
        <v>37.5</v>
      </c>
      <c r="U54" s="13">
        <f t="shared" si="2"/>
        <v>1</v>
      </c>
      <c r="W54">
        <v>40.5</v>
      </c>
      <c r="X54">
        <v>1</v>
      </c>
    </row>
    <row r="55" spans="2:24" x14ac:dyDescent="0.45">
      <c r="B55" s="5">
        <v>1</v>
      </c>
      <c r="C55" s="5">
        <v>14</v>
      </c>
      <c r="D55" s="5">
        <v>1</v>
      </c>
      <c r="E55" s="5">
        <v>1</v>
      </c>
      <c r="F55" s="5">
        <v>40.5</v>
      </c>
      <c r="G55" s="5">
        <v>1</v>
      </c>
      <c r="H55" s="5">
        <v>13.95</v>
      </c>
      <c r="I55" s="5">
        <v>13.95</v>
      </c>
      <c r="J55" s="5">
        <v>0</v>
      </c>
      <c r="K55" s="11">
        <f t="shared" si="7"/>
        <v>13.95</v>
      </c>
      <c r="L55" s="11">
        <f t="shared" si="3"/>
        <v>1.5284044609255192E-2</v>
      </c>
      <c r="M55" s="11">
        <f t="shared" si="0"/>
        <v>1.5480857259225398</v>
      </c>
      <c r="N55" s="11">
        <f t="shared" si="4"/>
        <v>1791.6779017922784</v>
      </c>
      <c r="O55" s="26">
        <f t="shared" si="5"/>
        <v>5.5782469288001568E-4</v>
      </c>
      <c r="P55" s="28">
        <v>0.8614696486623139</v>
      </c>
      <c r="Q55" s="14" t="str">
        <f t="shared" si="6"/>
        <v/>
      </c>
      <c r="T55">
        <f t="shared" si="1"/>
        <v>40.5</v>
      </c>
      <c r="U55" s="13">
        <f t="shared" si="2"/>
        <v>1</v>
      </c>
      <c r="W55">
        <v>43.5</v>
      </c>
      <c r="X55">
        <v>1</v>
      </c>
    </row>
    <row r="56" spans="2:24" x14ac:dyDescent="0.45">
      <c r="B56" s="5">
        <v>1</v>
      </c>
      <c r="C56" s="5">
        <v>15</v>
      </c>
      <c r="D56" s="5">
        <v>1</v>
      </c>
      <c r="E56" s="5">
        <v>1</v>
      </c>
      <c r="F56" s="5">
        <v>43.5</v>
      </c>
      <c r="G56" s="5">
        <v>1</v>
      </c>
      <c r="H56" s="5">
        <v>0</v>
      </c>
      <c r="I56" s="5">
        <v>0</v>
      </c>
      <c r="J56" s="5">
        <v>0</v>
      </c>
      <c r="K56" s="11">
        <f t="shared" si="7"/>
        <v>0</v>
      </c>
      <c r="L56" s="11">
        <f t="shared" si="3"/>
        <v>0</v>
      </c>
      <c r="M56" s="11">
        <f t="shared" si="0"/>
        <v>0</v>
      </c>
      <c r="N56" s="11">
        <f t="shared" si="4"/>
        <v>3.1675212169285252</v>
      </c>
      <c r="O56" s="26" t="str">
        <f t="shared" si="5"/>
        <v/>
      </c>
      <c r="P56" s="28">
        <v>0.50715646192275554</v>
      </c>
      <c r="Q56" s="14" t="str">
        <f t="shared" si="6"/>
        <v/>
      </c>
      <c r="T56">
        <f t="shared" si="1"/>
        <v>43.5</v>
      </c>
      <c r="U56" s="13">
        <f t="shared" si="2"/>
        <v>1</v>
      </c>
      <c r="W56">
        <v>46.5</v>
      </c>
      <c r="X56">
        <v>1</v>
      </c>
    </row>
    <row r="57" spans="2:24" x14ac:dyDescent="0.45">
      <c r="B57" s="5">
        <v>1</v>
      </c>
      <c r="C57" s="5">
        <v>16</v>
      </c>
      <c r="D57" s="5">
        <v>1</v>
      </c>
      <c r="E57" s="5">
        <v>1</v>
      </c>
      <c r="F57" s="5">
        <v>46.5</v>
      </c>
      <c r="G57" s="5">
        <v>1</v>
      </c>
      <c r="H57" s="5">
        <v>11.4</v>
      </c>
      <c r="I57" s="5">
        <v>11.4</v>
      </c>
      <c r="J57" s="5">
        <v>0</v>
      </c>
      <c r="K57" s="11">
        <f t="shared" si="7"/>
        <v>11.4</v>
      </c>
      <c r="L57" s="11">
        <f t="shared" si="3"/>
        <v>1.0207034531513238E-2</v>
      </c>
      <c r="M57" s="11">
        <f t="shared" si="0"/>
        <v>1.03384705202088</v>
      </c>
      <c r="N57" s="11">
        <f t="shared" si="4"/>
        <v>394.49667399430462</v>
      </c>
      <c r="O57" s="26">
        <f t="shared" si="5"/>
        <v>2.5284662697678817E-3</v>
      </c>
      <c r="P57" s="28">
        <v>0.35395714443221982</v>
      </c>
      <c r="Q57" s="14" t="str">
        <f t="shared" si="6"/>
        <v/>
      </c>
      <c r="T57">
        <f t="shared" si="1"/>
        <v>46.5</v>
      </c>
      <c r="U57" s="13">
        <f t="shared" si="2"/>
        <v>1</v>
      </c>
      <c r="W57">
        <v>49.5</v>
      </c>
      <c r="X57">
        <v>1</v>
      </c>
    </row>
    <row r="58" spans="2:24" x14ac:dyDescent="0.45">
      <c r="B58" s="5">
        <v>1</v>
      </c>
      <c r="C58" s="5">
        <v>17</v>
      </c>
      <c r="D58" s="5">
        <v>1</v>
      </c>
      <c r="E58" s="5">
        <v>1</v>
      </c>
      <c r="F58" s="5">
        <v>49.5</v>
      </c>
      <c r="G58" s="5">
        <v>1</v>
      </c>
      <c r="H58" s="5">
        <v>11</v>
      </c>
      <c r="I58" s="5">
        <v>11</v>
      </c>
      <c r="J58" s="5">
        <v>0</v>
      </c>
      <c r="K58" s="11">
        <f t="shared" si="7"/>
        <v>11</v>
      </c>
      <c r="L58" s="11">
        <f t="shared" si="3"/>
        <v>9.5033177771091243E-3</v>
      </c>
      <c r="M58" s="11">
        <f t="shared" si="0"/>
        <v>0.96256920048112093</v>
      </c>
      <c r="N58" s="11">
        <f t="shared" si="4"/>
        <v>315.64888898816611</v>
      </c>
      <c r="O58" s="26">
        <f t="shared" si="5"/>
        <v>3.1580720311239485E-3</v>
      </c>
      <c r="P58" s="28">
        <v>2.3634769097809816E-2</v>
      </c>
      <c r="Q58" s="14" t="str">
        <f t="shared" si="6"/>
        <v/>
      </c>
      <c r="T58">
        <f t="shared" si="1"/>
        <v>49.5</v>
      </c>
      <c r="U58" s="13">
        <f t="shared" si="2"/>
        <v>1</v>
      </c>
      <c r="W58">
        <v>52.5</v>
      </c>
      <c r="X58">
        <v>1</v>
      </c>
    </row>
    <row r="59" spans="2:24" x14ac:dyDescent="0.45">
      <c r="B59" s="5">
        <v>1</v>
      </c>
      <c r="C59" s="5">
        <v>18</v>
      </c>
      <c r="D59" s="5">
        <v>1</v>
      </c>
      <c r="E59" s="5">
        <v>1</v>
      </c>
      <c r="F59" s="5">
        <v>52.5</v>
      </c>
      <c r="G59" s="5">
        <v>1</v>
      </c>
      <c r="H59" s="5">
        <v>10.15</v>
      </c>
      <c r="I59" s="5">
        <v>10.15</v>
      </c>
      <c r="J59" s="5">
        <v>0</v>
      </c>
      <c r="K59" s="11">
        <f t="shared" si="7"/>
        <v>10.15</v>
      </c>
      <c r="L59" s="11">
        <f t="shared" si="3"/>
        <v>8.091368228861362E-3</v>
      </c>
      <c r="M59" s="11">
        <f t="shared" si="0"/>
        <v>0.81955607815344034</v>
      </c>
      <c r="N59" s="11">
        <f t="shared" si="4"/>
        <v>199.09126852715394</v>
      </c>
      <c r="O59" s="26">
        <f t="shared" si="5"/>
        <v>4.9977193275891896E-3</v>
      </c>
      <c r="P59" s="28">
        <v>0.37954306478190114</v>
      </c>
      <c r="Q59" s="14" t="str">
        <f t="shared" si="6"/>
        <v/>
      </c>
      <c r="T59">
        <f t="shared" si="1"/>
        <v>52.5</v>
      </c>
      <c r="U59" s="13">
        <f t="shared" si="2"/>
        <v>1</v>
      </c>
      <c r="W59">
        <v>55.5</v>
      </c>
      <c r="X59">
        <v>1</v>
      </c>
    </row>
    <row r="60" spans="2:24" x14ac:dyDescent="0.45">
      <c r="B60" s="5">
        <v>1</v>
      </c>
      <c r="C60" s="5">
        <v>19</v>
      </c>
      <c r="D60" s="5">
        <v>1</v>
      </c>
      <c r="E60" s="5">
        <v>1</v>
      </c>
      <c r="F60" s="5">
        <v>55.5</v>
      </c>
      <c r="G60" s="5">
        <v>1</v>
      </c>
      <c r="H60" s="5">
        <v>7.7</v>
      </c>
      <c r="I60" s="5">
        <v>7.7</v>
      </c>
      <c r="J60" s="5">
        <v>0</v>
      </c>
      <c r="K60" s="11">
        <f t="shared" si="7"/>
        <v>7.7</v>
      </c>
      <c r="L60" s="11">
        <f t="shared" si="3"/>
        <v>4.6566257107834713E-3</v>
      </c>
      <c r="M60" s="11">
        <f t="shared" si="0"/>
        <v>0.4716589082357493</v>
      </c>
      <c r="N60" s="11">
        <f t="shared" si="4"/>
        <v>58.209239518134765</v>
      </c>
      <c r="O60" s="26">
        <f t="shared" si="5"/>
        <v>1.6889255936038738E-2</v>
      </c>
      <c r="P60" s="28">
        <v>0.82932521493230205</v>
      </c>
      <c r="Q60" s="14" t="str">
        <f t="shared" si="6"/>
        <v/>
      </c>
      <c r="T60">
        <f t="shared" si="1"/>
        <v>55.5</v>
      </c>
      <c r="U60" s="13">
        <f t="shared" si="2"/>
        <v>1</v>
      </c>
      <c r="W60">
        <v>58.5</v>
      </c>
      <c r="X60">
        <v>1</v>
      </c>
    </row>
    <row r="61" spans="2:24" x14ac:dyDescent="0.45">
      <c r="B61" s="5">
        <v>1</v>
      </c>
      <c r="C61" s="5">
        <v>20</v>
      </c>
      <c r="D61" s="5">
        <v>1</v>
      </c>
      <c r="E61" s="5">
        <v>1</v>
      </c>
      <c r="F61" s="5">
        <v>58.5</v>
      </c>
      <c r="G61" s="5">
        <v>1</v>
      </c>
      <c r="H61" s="5">
        <v>13.15</v>
      </c>
      <c r="I61" s="5">
        <v>13.15</v>
      </c>
      <c r="J61" s="5">
        <v>0</v>
      </c>
      <c r="K61" s="11">
        <f t="shared" si="7"/>
        <v>13.15</v>
      </c>
      <c r="L61" s="11">
        <f t="shared" si="3"/>
        <v>1.3581301391009526E-2</v>
      </c>
      <c r="M61" s="11">
        <f t="shared" si="0"/>
        <v>1.375618781571873</v>
      </c>
      <c r="N61" s="11">
        <f t="shared" si="4"/>
        <v>1095.6066887165173</v>
      </c>
      <c r="O61" s="26">
        <f t="shared" si="5"/>
        <v>9.119039764114989E-4</v>
      </c>
      <c r="P61" s="28">
        <v>0.43409508094981275</v>
      </c>
      <c r="Q61" s="14" t="str">
        <f t="shared" si="6"/>
        <v/>
      </c>
      <c r="T61">
        <f t="shared" si="1"/>
        <v>58.5</v>
      </c>
      <c r="U61" s="13">
        <f t="shared" si="2"/>
        <v>1</v>
      </c>
      <c r="W61">
        <v>61.5</v>
      </c>
      <c r="X61">
        <v>1</v>
      </c>
    </row>
    <row r="62" spans="2:24" x14ac:dyDescent="0.45">
      <c r="B62" s="5">
        <v>1</v>
      </c>
      <c r="C62" s="5">
        <v>21</v>
      </c>
      <c r="D62" s="5">
        <v>1</v>
      </c>
      <c r="E62" s="5">
        <v>1</v>
      </c>
      <c r="F62" s="5">
        <v>61.5</v>
      </c>
      <c r="G62" s="5">
        <v>1</v>
      </c>
      <c r="H62" s="5">
        <v>12.4</v>
      </c>
      <c r="I62" s="5">
        <v>12.4</v>
      </c>
      <c r="J62" s="5">
        <v>0</v>
      </c>
      <c r="K62" s="11">
        <f t="shared" si="7"/>
        <v>12.4</v>
      </c>
      <c r="L62" s="11">
        <f t="shared" si="3"/>
        <v>1.2076282160399167E-2</v>
      </c>
      <c r="M62" s="11">
        <f t="shared" si="0"/>
        <v>1.2231788451733652</v>
      </c>
      <c r="N62" s="11">
        <f t="shared" si="4"/>
        <v>700.74613885133022</v>
      </c>
      <c r="O62" s="26">
        <f t="shared" si="5"/>
        <v>1.4250167469918029E-3</v>
      </c>
      <c r="P62" s="28">
        <v>0.77258187040969628</v>
      </c>
      <c r="Q62" s="14" t="str">
        <f t="shared" si="6"/>
        <v/>
      </c>
      <c r="T62">
        <f t="shared" si="1"/>
        <v>61.5</v>
      </c>
      <c r="U62" s="13">
        <f t="shared" si="2"/>
        <v>1</v>
      </c>
      <c r="W62">
        <v>64.5</v>
      </c>
      <c r="X62">
        <v>1</v>
      </c>
    </row>
    <row r="63" spans="2:24" x14ac:dyDescent="0.45">
      <c r="B63" s="5">
        <v>1</v>
      </c>
      <c r="C63" s="5">
        <v>22</v>
      </c>
      <c r="D63" s="5">
        <v>1</v>
      </c>
      <c r="E63" s="5">
        <v>1</v>
      </c>
      <c r="F63" s="5">
        <v>64.5</v>
      </c>
      <c r="G63" s="5">
        <v>1</v>
      </c>
      <c r="H63" s="5">
        <v>9.85</v>
      </c>
      <c r="I63" s="5">
        <v>9.85</v>
      </c>
      <c r="J63" s="5">
        <v>0</v>
      </c>
      <c r="K63" s="11">
        <f t="shared" si="7"/>
        <v>9.85</v>
      </c>
      <c r="L63" s="11">
        <f t="shared" si="3"/>
        <v>7.6201293308228923E-3</v>
      </c>
      <c r="M63" s="11">
        <f t="shared" si="0"/>
        <v>0.77182537399735163</v>
      </c>
      <c r="N63" s="11">
        <f t="shared" si="4"/>
        <v>169.91774299635699</v>
      </c>
      <c r="O63" s="26">
        <f t="shared" si="5"/>
        <v>5.8507676410243237E-3</v>
      </c>
      <c r="P63" s="28">
        <v>0.99921525825611557</v>
      </c>
      <c r="Q63" s="14" t="str">
        <f t="shared" si="6"/>
        <v/>
      </c>
      <c r="T63">
        <f t="shared" si="1"/>
        <v>64.5</v>
      </c>
      <c r="U63" s="13">
        <f t="shared" si="2"/>
        <v>1</v>
      </c>
      <c r="W63">
        <v>67.5</v>
      </c>
      <c r="X63">
        <v>1</v>
      </c>
    </row>
    <row r="64" spans="2:24" x14ac:dyDescent="0.45">
      <c r="B64" s="5">
        <v>1</v>
      </c>
      <c r="C64" s="5">
        <v>23</v>
      </c>
      <c r="D64" s="5">
        <v>1</v>
      </c>
      <c r="E64" s="5">
        <v>1</v>
      </c>
      <c r="F64" s="5">
        <v>67.5</v>
      </c>
      <c r="G64" s="5">
        <v>1</v>
      </c>
      <c r="H64" s="5">
        <v>13.95</v>
      </c>
      <c r="I64" s="5">
        <v>13.95</v>
      </c>
      <c r="J64" s="5">
        <v>0</v>
      </c>
      <c r="K64" s="11">
        <f t="shared" si="7"/>
        <v>13.95</v>
      </c>
      <c r="L64" s="11">
        <f t="shared" si="3"/>
        <v>1.5284044609255192E-2</v>
      </c>
      <c r="M64" s="11">
        <f t="shared" si="0"/>
        <v>1.5480857259225398</v>
      </c>
      <c r="N64" s="11">
        <f t="shared" si="4"/>
        <v>1791.6779017922784</v>
      </c>
      <c r="O64" s="26">
        <f t="shared" si="5"/>
        <v>5.5782469288001568E-4</v>
      </c>
      <c r="P64" s="28">
        <v>0.26918935534134558</v>
      </c>
      <c r="Q64" s="14" t="str">
        <f t="shared" si="6"/>
        <v/>
      </c>
      <c r="R64">
        <v>15</v>
      </c>
      <c r="T64">
        <f t="shared" si="1"/>
        <v>67.5</v>
      </c>
      <c r="U64" s="13">
        <f t="shared" si="2"/>
        <v>1</v>
      </c>
      <c r="W64">
        <v>70.5</v>
      </c>
      <c r="X64">
        <v>1</v>
      </c>
    </row>
    <row r="65" spans="2:24" x14ac:dyDescent="0.45">
      <c r="B65" s="5">
        <v>1</v>
      </c>
      <c r="C65" s="5">
        <v>24</v>
      </c>
      <c r="D65" s="5">
        <v>1</v>
      </c>
      <c r="E65" s="5">
        <v>1</v>
      </c>
      <c r="F65" s="5">
        <v>70.5</v>
      </c>
      <c r="G65" s="5">
        <v>1</v>
      </c>
      <c r="H65" s="5">
        <v>13.7</v>
      </c>
      <c r="I65" s="5">
        <v>13.7</v>
      </c>
      <c r="J65" s="5">
        <v>0</v>
      </c>
      <c r="K65" s="11">
        <f t="shared" si="7"/>
        <v>13.7</v>
      </c>
      <c r="L65" s="11">
        <f t="shared" si="3"/>
        <v>1.4741138128806704E-2</v>
      </c>
      <c r="M65" s="11">
        <f t="shared" si="0"/>
        <v>1.4930959771760459</v>
      </c>
      <c r="N65" s="11">
        <f t="shared" si="4"/>
        <v>1533.8382920526542</v>
      </c>
      <c r="O65" s="26">
        <f t="shared" si="5"/>
        <v>6.515344353721364E-4</v>
      </c>
      <c r="P65" s="28">
        <v>0.37837917017324685</v>
      </c>
      <c r="Q65" s="14" t="str">
        <f t="shared" si="6"/>
        <v/>
      </c>
      <c r="T65">
        <f t="shared" si="1"/>
        <v>70.5</v>
      </c>
      <c r="U65" s="13">
        <f t="shared" si="2"/>
        <v>1</v>
      </c>
      <c r="W65">
        <v>1.5</v>
      </c>
      <c r="X65">
        <v>3</v>
      </c>
    </row>
    <row r="66" spans="2:24" x14ac:dyDescent="0.45">
      <c r="B66" s="5">
        <v>1</v>
      </c>
      <c r="C66" s="5">
        <v>25</v>
      </c>
      <c r="D66" s="5">
        <v>2</v>
      </c>
      <c r="E66" s="5">
        <v>1</v>
      </c>
      <c r="F66" s="5">
        <v>70.5</v>
      </c>
      <c r="G66" s="5">
        <v>3</v>
      </c>
      <c r="H66" s="5">
        <v>10.65</v>
      </c>
      <c r="I66" s="5">
        <v>10.65</v>
      </c>
      <c r="J66" s="5">
        <v>0</v>
      </c>
      <c r="K66" s="11">
        <f t="shared" si="7"/>
        <v>10.65</v>
      </c>
      <c r="L66" s="11">
        <f t="shared" si="3"/>
        <v>8.9081823187947082E-3</v>
      </c>
      <c r="M66" s="11">
        <f t="shared" si="0"/>
        <v>0.90228929869066066</v>
      </c>
      <c r="N66" s="11">
        <f t="shared" si="4"/>
        <v>260.53210977832674</v>
      </c>
      <c r="O66" s="26">
        <f t="shared" si="5"/>
        <v>3.8236222727969782E-3</v>
      </c>
      <c r="P66" s="28">
        <v>0.26277164262107355</v>
      </c>
      <c r="Q66" s="14" t="str">
        <f t="shared" si="6"/>
        <v/>
      </c>
      <c r="T66">
        <f t="shared" si="1"/>
        <v>70.5</v>
      </c>
      <c r="U66" s="13">
        <f t="shared" si="2"/>
        <v>3</v>
      </c>
      <c r="W66">
        <v>4.5</v>
      </c>
      <c r="X66">
        <v>3</v>
      </c>
    </row>
    <row r="67" spans="2:24" x14ac:dyDescent="0.45">
      <c r="B67" s="5">
        <v>1</v>
      </c>
      <c r="C67" s="5">
        <v>26</v>
      </c>
      <c r="D67" s="5">
        <v>2</v>
      </c>
      <c r="E67" s="5">
        <v>1</v>
      </c>
      <c r="F67" s="5">
        <v>67.5</v>
      </c>
      <c r="G67" s="5">
        <v>3</v>
      </c>
      <c r="H67" s="5">
        <v>9.8000000000000007</v>
      </c>
      <c r="I67" s="5">
        <v>9.8000000000000007</v>
      </c>
      <c r="J67" s="5">
        <v>0</v>
      </c>
      <c r="K67" s="11">
        <f t="shared" si="7"/>
        <v>9.8000000000000007</v>
      </c>
      <c r="L67" s="11">
        <f t="shared" si="3"/>
        <v>7.5429639612690945E-3</v>
      </c>
      <c r="M67" s="11">
        <f t="shared" si="0"/>
        <v>0.7640094711917923</v>
      </c>
      <c r="N67" s="11">
        <f t="shared" si="4"/>
        <v>165.5246059695306</v>
      </c>
      <c r="O67" s="26">
        <f t="shared" si="5"/>
        <v>6.0051185479638169E-3</v>
      </c>
      <c r="P67" s="28">
        <v>0.20678627760686119</v>
      </c>
      <c r="Q67" s="14" t="str">
        <f t="shared" si="6"/>
        <v/>
      </c>
      <c r="T67">
        <f t="shared" si="1"/>
        <v>67.5</v>
      </c>
      <c r="U67" s="13">
        <f t="shared" si="2"/>
        <v>3</v>
      </c>
      <c r="W67">
        <v>7.5</v>
      </c>
      <c r="X67">
        <v>3</v>
      </c>
    </row>
    <row r="68" spans="2:24" x14ac:dyDescent="0.45">
      <c r="B68" s="5">
        <v>1</v>
      </c>
      <c r="C68" s="5">
        <v>27</v>
      </c>
      <c r="D68" s="5">
        <v>2</v>
      </c>
      <c r="E68" s="5">
        <v>1</v>
      </c>
      <c r="F68" s="5">
        <v>64.5</v>
      </c>
      <c r="G68" s="5">
        <v>3</v>
      </c>
      <c r="H68" s="5">
        <v>8.9499999999999993</v>
      </c>
      <c r="I68" s="5">
        <v>8.9499999999999993</v>
      </c>
      <c r="J68" s="5">
        <v>0</v>
      </c>
      <c r="K68" s="11">
        <f t="shared" si="7"/>
        <v>8.9499999999999993</v>
      </c>
      <c r="L68" s="11">
        <f t="shared" si="3"/>
        <v>6.2912356383544093E-3</v>
      </c>
      <c r="M68" s="11">
        <f t="shared" si="0"/>
        <v>0.63722478827718165</v>
      </c>
      <c r="N68" s="11">
        <f t="shared" si="4"/>
        <v>107.03406590414122</v>
      </c>
      <c r="O68" s="26">
        <f t="shared" si="5"/>
        <v>9.2563395779929891E-3</v>
      </c>
      <c r="P68" s="28">
        <v>0.67487999027918844</v>
      </c>
      <c r="Q68" s="14" t="str">
        <f t="shared" si="6"/>
        <v/>
      </c>
      <c r="T68">
        <f t="shared" si="1"/>
        <v>64.5</v>
      </c>
      <c r="U68" s="13">
        <f t="shared" si="2"/>
        <v>3</v>
      </c>
      <c r="W68">
        <v>10.5</v>
      </c>
      <c r="X68">
        <v>3</v>
      </c>
    </row>
    <row r="69" spans="2:24" x14ac:dyDescent="0.45">
      <c r="B69" s="5">
        <v>1</v>
      </c>
      <c r="C69" s="5">
        <v>28</v>
      </c>
      <c r="D69" s="5">
        <v>2</v>
      </c>
      <c r="E69" s="5">
        <v>1</v>
      </c>
      <c r="F69" s="5">
        <v>61.5</v>
      </c>
      <c r="G69" s="5">
        <v>3</v>
      </c>
      <c r="H69" s="5">
        <v>4.3499999999999996</v>
      </c>
      <c r="I69" s="5">
        <v>4.3499999999999996</v>
      </c>
      <c r="J69" s="5">
        <v>0</v>
      </c>
      <c r="K69" s="11">
        <f t="shared" si="7"/>
        <v>4.3499999999999996</v>
      </c>
      <c r="L69" s="11">
        <f t="shared" si="3"/>
        <v>1.4861696746888212E-3</v>
      </c>
      <c r="M69" s="11">
        <f t="shared" si="0"/>
        <v>0.1505307082322645</v>
      </c>
      <c r="N69" s="11">
        <f t="shared" si="4"/>
        <v>13.731582036462548</v>
      </c>
      <c r="O69" s="26">
        <f t="shared" si="5"/>
        <v>6.7881371975180405E-2</v>
      </c>
      <c r="P69" s="28">
        <v>0.57418367798816417</v>
      </c>
      <c r="Q69" s="14" t="str">
        <f t="shared" si="6"/>
        <v/>
      </c>
      <c r="T69">
        <f t="shared" si="1"/>
        <v>61.5</v>
      </c>
      <c r="U69" s="13">
        <f t="shared" si="2"/>
        <v>3</v>
      </c>
      <c r="W69">
        <v>13.5</v>
      </c>
      <c r="X69">
        <v>3</v>
      </c>
    </row>
    <row r="70" spans="2:24" x14ac:dyDescent="0.45">
      <c r="B70" s="5">
        <v>1</v>
      </c>
      <c r="C70" s="5">
        <v>29</v>
      </c>
      <c r="D70" s="5">
        <v>2</v>
      </c>
      <c r="E70" s="5">
        <v>1</v>
      </c>
      <c r="F70" s="5">
        <v>58.5</v>
      </c>
      <c r="G70" s="5">
        <v>3</v>
      </c>
      <c r="H70" s="5">
        <v>12.7</v>
      </c>
      <c r="I70" s="5">
        <v>12.7</v>
      </c>
      <c r="J70" s="5">
        <v>0</v>
      </c>
      <c r="K70" s="11">
        <f t="shared" si="7"/>
        <v>12.7</v>
      </c>
      <c r="L70" s="11">
        <f t="shared" si="3"/>
        <v>1.2667686977437443E-2</v>
      </c>
      <c r="M70" s="11">
        <f t="shared" si="0"/>
        <v>1.283080878889256</v>
      </c>
      <c r="N70" s="11">
        <f t="shared" si="4"/>
        <v>836.53252316663463</v>
      </c>
      <c r="O70" s="26">
        <f t="shared" si="5"/>
        <v>1.1939834840313246E-3</v>
      </c>
      <c r="P70" s="28">
        <v>0.50470383385054074</v>
      </c>
      <c r="Q70" s="14" t="str">
        <f t="shared" si="6"/>
        <v/>
      </c>
      <c r="T70">
        <f t="shared" si="1"/>
        <v>58.5</v>
      </c>
      <c r="U70" s="13">
        <f t="shared" si="2"/>
        <v>3</v>
      </c>
      <c r="W70">
        <v>16.5</v>
      </c>
      <c r="X70">
        <v>3</v>
      </c>
    </row>
    <row r="71" spans="2:24" x14ac:dyDescent="0.45">
      <c r="B71" s="5">
        <v>1</v>
      </c>
      <c r="C71" s="5">
        <v>30</v>
      </c>
      <c r="D71" s="5">
        <v>2</v>
      </c>
      <c r="E71" s="5">
        <v>1</v>
      </c>
      <c r="F71" s="5">
        <v>55.5</v>
      </c>
      <c r="G71" s="5">
        <v>3</v>
      </c>
      <c r="H71" s="5">
        <v>11.4</v>
      </c>
      <c r="I71" s="5">
        <v>11.4</v>
      </c>
      <c r="J71" s="5">
        <v>0</v>
      </c>
      <c r="K71" s="11">
        <f t="shared" si="7"/>
        <v>11.4</v>
      </c>
      <c r="L71" s="11">
        <f t="shared" si="3"/>
        <v>1.0207034531513238E-2</v>
      </c>
      <c r="M71" s="11">
        <f t="shared" si="0"/>
        <v>1.03384705202088</v>
      </c>
      <c r="N71" s="11">
        <f t="shared" si="4"/>
        <v>394.49667399430462</v>
      </c>
      <c r="O71" s="26">
        <f t="shared" si="5"/>
        <v>2.5284662697678817E-3</v>
      </c>
      <c r="P71" s="28">
        <v>0.46379754322365851</v>
      </c>
      <c r="Q71" s="14" t="str">
        <f t="shared" si="6"/>
        <v/>
      </c>
      <c r="T71">
        <f t="shared" si="1"/>
        <v>55.5</v>
      </c>
      <c r="U71" s="13">
        <f t="shared" si="2"/>
        <v>3</v>
      </c>
      <c r="W71">
        <v>19.5</v>
      </c>
      <c r="X71">
        <v>3</v>
      </c>
    </row>
    <row r="72" spans="2:24" x14ac:dyDescent="0.45">
      <c r="B72" s="5">
        <v>1</v>
      </c>
      <c r="C72" s="5">
        <v>31</v>
      </c>
      <c r="D72" s="5">
        <v>2</v>
      </c>
      <c r="E72" s="5">
        <v>1</v>
      </c>
      <c r="F72" s="5">
        <v>52.5</v>
      </c>
      <c r="G72" s="5">
        <v>3</v>
      </c>
      <c r="H72" s="5">
        <v>11.95</v>
      </c>
      <c r="I72" s="5">
        <v>11.95</v>
      </c>
      <c r="J72" s="5">
        <v>0</v>
      </c>
      <c r="K72" s="11">
        <f t="shared" si="7"/>
        <v>11.95</v>
      </c>
      <c r="L72" s="11">
        <f t="shared" si="3"/>
        <v>1.1215682122856408E-2</v>
      </c>
      <c r="M72" s="11">
        <f t="shared" si="0"/>
        <v>1.1360106467083078</v>
      </c>
      <c r="N72" s="11">
        <f t="shared" si="4"/>
        <v>539.46864455783384</v>
      </c>
      <c r="O72" s="26">
        <f t="shared" si="5"/>
        <v>1.8502460967335654E-3</v>
      </c>
      <c r="P72" s="28">
        <v>0.40370439121446644</v>
      </c>
      <c r="Q72" s="14" t="str">
        <f t="shared" si="6"/>
        <v/>
      </c>
      <c r="T72">
        <f t="shared" si="1"/>
        <v>52.5</v>
      </c>
      <c r="U72" s="13">
        <f t="shared" si="2"/>
        <v>3</v>
      </c>
      <c r="W72">
        <v>22.5</v>
      </c>
      <c r="X72">
        <v>3</v>
      </c>
    </row>
    <row r="73" spans="2:24" x14ac:dyDescent="0.45">
      <c r="B73" s="5">
        <v>1</v>
      </c>
      <c r="C73" s="5">
        <v>32</v>
      </c>
      <c r="D73" s="5">
        <v>2</v>
      </c>
      <c r="E73" s="5">
        <v>1</v>
      </c>
      <c r="F73" s="5">
        <v>49.5</v>
      </c>
      <c r="G73" s="5">
        <v>3</v>
      </c>
      <c r="H73" s="5">
        <v>6.2</v>
      </c>
      <c r="I73" s="5">
        <v>6.2</v>
      </c>
      <c r="J73" s="5">
        <v>0</v>
      </c>
      <c r="K73" s="11">
        <f t="shared" si="7"/>
        <v>6.2</v>
      </c>
      <c r="L73" s="11">
        <f t="shared" si="3"/>
        <v>3.0190705400997917E-3</v>
      </c>
      <c r="M73" s="11">
        <f t="shared" si="0"/>
        <v>0.30579471129334129</v>
      </c>
      <c r="N73" s="11">
        <f t="shared" si="4"/>
        <v>29.472523384980324</v>
      </c>
      <c r="O73" s="26">
        <f t="shared" si="5"/>
        <v>3.2816448686126654E-2</v>
      </c>
      <c r="P73" s="28">
        <v>0.65781671030753075</v>
      </c>
      <c r="Q73" s="14" t="str">
        <f t="shared" si="6"/>
        <v/>
      </c>
      <c r="T73">
        <f t="shared" si="1"/>
        <v>49.5</v>
      </c>
      <c r="U73" s="13">
        <f t="shared" si="2"/>
        <v>3</v>
      </c>
      <c r="W73">
        <v>25.5</v>
      </c>
      <c r="X73">
        <v>3</v>
      </c>
    </row>
    <row r="74" spans="2:24" x14ac:dyDescent="0.45">
      <c r="B74" s="5">
        <v>1</v>
      </c>
      <c r="C74" s="5">
        <v>33</v>
      </c>
      <c r="D74" s="5">
        <v>2</v>
      </c>
      <c r="E74" s="5">
        <v>1</v>
      </c>
      <c r="F74" s="5">
        <v>46.5</v>
      </c>
      <c r="G74" s="5">
        <v>3</v>
      </c>
      <c r="H74" s="5">
        <v>10.35</v>
      </c>
      <c r="I74" s="5">
        <v>10.35</v>
      </c>
      <c r="J74" s="5">
        <v>0</v>
      </c>
      <c r="K74" s="11">
        <f t="shared" si="7"/>
        <v>10.35</v>
      </c>
      <c r="L74" s="11">
        <f t="shared" si="3"/>
        <v>8.4133814758543136E-3</v>
      </c>
      <c r="M74" s="11">
        <f t="shared" si="0"/>
        <v>0.85217205932676732</v>
      </c>
      <c r="N74" s="11">
        <f t="shared" si="4"/>
        <v>221.54290450351891</v>
      </c>
      <c r="O74" s="26">
        <f t="shared" si="5"/>
        <v>4.4935155413332595E-3</v>
      </c>
      <c r="P74" s="28">
        <v>4.4111380195290595E-2</v>
      </c>
      <c r="Q74" s="14" t="str">
        <f t="shared" si="6"/>
        <v/>
      </c>
      <c r="T74">
        <f t="shared" si="1"/>
        <v>46.5</v>
      </c>
      <c r="U74" s="13">
        <f t="shared" si="2"/>
        <v>3</v>
      </c>
      <c r="W74">
        <v>28.5</v>
      </c>
      <c r="X74">
        <v>3</v>
      </c>
    </row>
    <row r="75" spans="2:24" x14ac:dyDescent="0.45">
      <c r="B75" s="5">
        <v>1</v>
      </c>
      <c r="C75" s="5">
        <v>34</v>
      </c>
      <c r="D75" s="5">
        <v>2</v>
      </c>
      <c r="E75" s="5">
        <v>1</v>
      </c>
      <c r="F75" s="5">
        <v>43.5</v>
      </c>
      <c r="G75" s="5">
        <v>3</v>
      </c>
      <c r="H75" s="5">
        <v>11.7</v>
      </c>
      <c r="I75" s="5">
        <v>11.7</v>
      </c>
      <c r="J75" s="5">
        <v>0</v>
      </c>
      <c r="K75" s="11">
        <f t="shared" si="7"/>
        <v>11.7</v>
      </c>
      <c r="L75" s="11">
        <f t="shared" si="3"/>
        <v>1.0751315458747669E-2</v>
      </c>
      <c r="M75" s="11">
        <f t="shared" si="0"/>
        <v>1.0889760153211623</v>
      </c>
      <c r="N75" s="11">
        <f t="shared" si="4"/>
        <v>467.50429647780305</v>
      </c>
      <c r="O75" s="26">
        <f t="shared" si="5"/>
        <v>2.1344521438073638E-3</v>
      </c>
      <c r="P75" s="28">
        <v>0.46398509359791618</v>
      </c>
      <c r="Q75" s="14" t="str">
        <f t="shared" si="6"/>
        <v/>
      </c>
      <c r="T75">
        <f t="shared" si="1"/>
        <v>43.5</v>
      </c>
      <c r="U75" s="13">
        <f t="shared" si="2"/>
        <v>3</v>
      </c>
      <c r="W75">
        <v>31.5</v>
      </c>
      <c r="X75">
        <v>3</v>
      </c>
    </row>
    <row r="76" spans="2:24" x14ac:dyDescent="0.45">
      <c r="B76" s="5">
        <v>1</v>
      </c>
      <c r="C76" s="5">
        <v>35</v>
      </c>
      <c r="D76" s="5">
        <v>2</v>
      </c>
      <c r="E76" s="5">
        <v>1</v>
      </c>
      <c r="F76" s="5">
        <v>40.5</v>
      </c>
      <c r="G76" s="5">
        <v>3</v>
      </c>
      <c r="H76" s="5">
        <v>11.05</v>
      </c>
      <c r="I76" s="5">
        <v>11.05</v>
      </c>
      <c r="J76" s="5">
        <v>0</v>
      </c>
      <c r="K76" s="11">
        <f t="shared" si="7"/>
        <v>11.05</v>
      </c>
      <c r="L76" s="11">
        <f t="shared" si="3"/>
        <v>9.5899079246236935E-3</v>
      </c>
      <c r="M76" s="11">
        <f t="shared" si="0"/>
        <v>0.97133971736980229</v>
      </c>
      <c r="N76" s="11">
        <f t="shared" si="4"/>
        <v>324.50127263043498</v>
      </c>
      <c r="O76" s="26">
        <f t="shared" si="5"/>
        <v>3.0721846090456806E-3</v>
      </c>
      <c r="P76" s="28">
        <v>0.45824272497529916</v>
      </c>
      <c r="Q76" s="14" t="str">
        <f t="shared" si="6"/>
        <v/>
      </c>
      <c r="T76">
        <f t="shared" si="1"/>
        <v>40.5</v>
      </c>
      <c r="U76" s="13">
        <f t="shared" si="2"/>
        <v>3</v>
      </c>
      <c r="W76">
        <v>34.5</v>
      </c>
      <c r="X76">
        <v>3</v>
      </c>
    </row>
    <row r="77" spans="2:24" x14ac:dyDescent="0.45">
      <c r="B77" s="5">
        <v>1</v>
      </c>
      <c r="C77" s="5">
        <v>36</v>
      </c>
      <c r="D77" s="5">
        <v>2</v>
      </c>
      <c r="E77" s="5">
        <v>1</v>
      </c>
      <c r="F77" s="5">
        <v>37.5</v>
      </c>
      <c r="G77" s="5">
        <v>3</v>
      </c>
      <c r="H77" s="5">
        <v>4.4000000000000004</v>
      </c>
      <c r="I77" s="5">
        <v>4.4000000000000004</v>
      </c>
      <c r="J77" s="5">
        <v>0</v>
      </c>
      <c r="K77" s="11">
        <f t="shared" si="7"/>
        <v>4.4000000000000004</v>
      </c>
      <c r="L77" s="11">
        <f t="shared" si="3"/>
        <v>1.5205308443374602E-3</v>
      </c>
      <c r="M77" s="11">
        <f t="shared" si="0"/>
        <v>0.15401107207697937</v>
      </c>
      <c r="N77" s="11">
        <f t="shared" si="4"/>
        <v>14.002590050016098</v>
      </c>
      <c r="O77" s="26">
        <f t="shared" si="5"/>
        <v>6.6655157320580583E-2</v>
      </c>
      <c r="P77" s="28">
        <v>0.4111422840196246</v>
      </c>
      <c r="Q77" s="14" t="str">
        <f t="shared" si="6"/>
        <v/>
      </c>
      <c r="T77">
        <f t="shared" si="1"/>
        <v>37.5</v>
      </c>
      <c r="U77" s="13">
        <f t="shared" si="2"/>
        <v>3</v>
      </c>
      <c r="W77">
        <v>37.5</v>
      </c>
      <c r="X77">
        <v>3</v>
      </c>
    </row>
    <row r="78" spans="2:24" x14ac:dyDescent="0.45">
      <c r="B78" s="5">
        <v>1</v>
      </c>
      <c r="C78" s="5">
        <v>37</v>
      </c>
      <c r="D78" s="5">
        <v>2</v>
      </c>
      <c r="E78" s="5">
        <v>1</v>
      </c>
      <c r="F78" s="5">
        <v>34.5</v>
      </c>
      <c r="G78" s="5">
        <v>3</v>
      </c>
      <c r="H78" s="5">
        <v>6.2</v>
      </c>
      <c r="I78" s="5">
        <v>6.2</v>
      </c>
      <c r="J78" s="5">
        <v>0</v>
      </c>
      <c r="K78" s="11">
        <f t="shared" si="7"/>
        <v>6.2</v>
      </c>
      <c r="L78" s="11">
        <f t="shared" si="3"/>
        <v>3.0190705400997917E-3</v>
      </c>
      <c r="M78" s="11">
        <f t="shared" si="0"/>
        <v>0.30579471129334129</v>
      </c>
      <c r="N78" s="11">
        <f t="shared" si="4"/>
        <v>29.472523384980324</v>
      </c>
      <c r="O78" s="26">
        <f t="shared" si="5"/>
        <v>3.2816448686126654E-2</v>
      </c>
      <c r="P78" s="28">
        <v>0.32863553606300133</v>
      </c>
      <c r="Q78" s="14" t="str">
        <f t="shared" si="6"/>
        <v/>
      </c>
      <c r="T78">
        <f t="shared" si="1"/>
        <v>34.5</v>
      </c>
      <c r="U78" s="13">
        <f t="shared" si="2"/>
        <v>3</v>
      </c>
      <c r="W78">
        <v>40.5</v>
      </c>
      <c r="X78">
        <v>3</v>
      </c>
    </row>
    <row r="79" spans="2:24" x14ac:dyDescent="0.45">
      <c r="B79" s="5">
        <v>1</v>
      </c>
      <c r="C79" s="5">
        <v>38</v>
      </c>
      <c r="D79" s="5">
        <v>2</v>
      </c>
      <c r="E79" s="5">
        <v>1</v>
      </c>
      <c r="F79" s="5">
        <v>31.5</v>
      </c>
      <c r="G79" s="5">
        <v>3</v>
      </c>
      <c r="H79" s="5">
        <v>6.7</v>
      </c>
      <c r="I79" s="5">
        <v>6.7</v>
      </c>
      <c r="J79" s="5">
        <v>0</v>
      </c>
      <c r="K79" s="11">
        <f t="shared" si="7"/>
        <v>6.7</v>
      </c>
      <c r="L79" s="11">
        <f t="shared" si="3"/>
        <v>3.5256523554911454E-3</v>
      </c>
      <c r="M79" s="11">
        <f t="shared" si="0"/>
        <v>0.3571052182611365</v>
      </c>
      <c r="N79" s="11">
        <f t="shared" si="4"/>
        <v>36.752958886027436</v>
      </c>
      <c r="O79" s="26">
        <f t="shared" si="5"/>
        <v>2.6487990067716405E-2</v>
      </c>
      <c r="P79" s="28">
        <v>0.27790316377631363</v>
      </c>
      <c r="Q79" s="14" t="str">
        <f t="shared" si="6"/>
        <v/>
      </c>
      <c r="T79">
        <f t="shared" si="1"/>
        <v>31.5</v>
      </c>
      <c r="U79" s="13">
        <f t="shared" si="2"/>
        <v>3</v>
      </c>
      <c r="W79">
        <v>43.5</v>
      </c>
      <c r="X79">
        <v>3</v>
      </c>
    </row>
    <row r="80" spans="2:24" x14ac:dyDescent="0.45">
      <c r="B80" s="5">
        <v>1</v>
      </c>
      <c r="C80" s="5">
        <v>39</v>
      </c>
      <c r="D80" s="5">
        <v>2</v>
      </c>
      <c r="E80" s="5">
        <v>1</v>
      </c>
      <c r="F80" s="5">
        <v>28.5</v>
      </c>
      <c r="G80" s="5">
        <v>3</v>
      </c>
      <c r="H80" s="5">
        <v>11.35</v>
      </c>
      <c r="I80" s="5">
        <v>11.35</v>
      </c>
      <c r="J80" s="5">
        <v>0</v>
      </c>
      <c r="K80" s="11">
        <f t="shared" si="7"/>
        <v>11.35</v>
      </c>
      <c r="L80" s="11">
        <f t="shared" si="3"/>
        <v>1.0117695490426777E-2</v>
      </c>
      <c r="M80" s="11">
        <f t="shared" si="0"/>
        <v>1.0247981060246214</v>
      </c>
      <c r="N80" s="11">
        <f t="shared" si="4"/>
        <v>383.57095611329578</v>
      </c>
      <c r="O80" s="26">
        <f t="shared" si="5"/>
        <v>2.6003003713712669E-3</v>
      </c>
      <c r="P80" s="28">
        <v>0.94017975700929401</v>
      </c>
      <c r="Q80" s="14" t="str">
        <f t="shared" si="6"/>
        <v/>
      </c>
      <c r="T80">
        <f t="shared" si="1"/>
        <v>28.5</v>
      </c>
      <c r="U80" s="13">
        <f t="shared" si="2"/>
        <v>3</v>
      </c>
      <c r="W80">
        <v>46.5</v>
      </c>
      <c r="X80">
        <v>3</v>
      </c>
    </row>
    <row r="81" spans="2:24" x14ac:dyDescent="0.45">
      <c r="B81" s="5">
        <v>1</v>
      </c>
      <c r="C81" s="5">
        <v>40</v>
      </c>
      <c r="D81" s="5">
        <v>2</v>
      </c>
      <c r="E81" s="5">
        <v>1</v>
      </c>
      <c r="F81" s="5">
        <v>25.5</v>
      </c>
      <c r="G81" s="5">
        <v>3</v>
      </c>
      <c r="H81" s="5">
        <v>3.95</v>
      </c>
      <c r="I81" s="5">
        <v>3.95</v>
      </c>
      <c r="J81" s="5">
        <v>0</v>
      </c>
      <c r="K81" s="11">
        <f t="shared" si="7"/>
        <v>3.95</v>
      </c>
      <c r="L81" s="11">
        <f t="shared" si="3"/>
        <v>1.2254174844408688E-3</v>
      </c>
      <c r="M81" s="11">
        <f t="shared" si="0"/>
        <v>0.12411971859922885</v>
      </c>
      <c r="N81" s="11">
        <f t="shared" si="4"/>
        <v>11.769882989947368</v>
      </c>
      <c r="O81" s="26">
        <f t="shared" si="5"/>
        <v>7.8309253169133508E-2</v>
      </c>
      <c r="P81" s="28">
        <v>0.57348240499354119</v>
      </c>
      <c r="Q81" s="14" t="str">
        <f t="shared" si="6"/>
        <v/>
      </c>
      <c r="T81">
        <f t="shared" si="1"/>
        <v>25.5</v>
      </c>
      <c r="U81" s="13">
        <f t="shared" si="2"/>
        <v>3</v>
      </c>
      <c r="W81">
        <v>49.5</v>
      </c>
      <c r="X81">
        <v>3</v>
      </c>
    </row>
    <row r="82" spans="2:24" x14ac:dyDescent="0.45">
      <c r="B82" s="5">
        <v>1</v>
      </c>
      <c r="C82" s="5">
        <v>41</v>
      </c>
      <c r="D82" s="5">
        <v>2</v>
      </c>
      <c r="E82" s="5">
        <v>1</v>
      </c>
      <c r="F82" s="5">
        <v>22.5</v>
      </c>
      <c r="G82" s="5">
        <v>3</v>
      </c>
      <c r="H82" s="5">
        <v>9.9</v>
      </c>
      <c r="I82" s="5">
        <v>9.9</v>
      </c>
      <c r="J82" s="5">
        <v>0</v>
      </c>
      <c r="K82" s="11">
        <f t="shared" si="7"/>
        <v>9.9</v>
      </c>
      <c r="L82" s="11">
        <f t="shared" si="3"/>
        <v>7.6976873994583908E-3</v>
      </c>
      <c r="M82" s="11">
        <f t="shared" si="0"/>
        <v>0.77968105238970797</v>
      </c>
      <c r="N82" s="11">
        <f t="shared" si="4"/>
        <v>174.43812005314581</v>
      </c>
      <c r="O82" s="26">
        <f t="shared" si="5"/>
        <v>5.7000154795153746E-3</v>
      </c>
      <c r="P82" s="28">
        <v>0.66724110371841405</v>
      </c>
      <c r="Q82" s="14" t="str">
        <f t="shared" si="6"/>
        <v/>
      </c>
      <c r="T82">
        <f t="shared" si="1"/>
        <v>22.5</v>
      </c>
      <c r="U82" s="13">
        <f t="shared" si="2"/>
        <v>3</v>
      </c>
      <c r="W82">
        <v>52.5</v>
      </c>
      <c r="X82">
        <v>3</v>
      </c>
    </row>
    <row r="83" spans="2:24" x14ac:dyDescent="0.45">
      <c r="B83" s="5">
        <v>1</v>
      </c>
      <c r="C83" s="5">
        <v>42</v>
      </c>
      <c r="D83" s="5">
        <v>2</v>
      </c>
      <c r="E83" s="5">
        <v>1</v>
      </c>
      <c r="F83" s="5">
        <v>19.5</v>
      </c>
      <c r="G83" s="5">
        <v>3</v>
      </c>
      <c r="H83" s="5">
        <v>13</v>
      </c>
      <c r="I83" s="5">
        <v>13</v>
      </c>
      <c r="J83" s="5">
        <v>0</v>
      </c>
      <c r="K83" s="11">
        <f t="shared" si="7"/>
        <v>13</v>
      </c>
      <c r="L83" s="11">
        <f t="shared" si="3"/>
        <v>1.3273228961416876E-2</v>
      </c>
      <c r="M83" s="11">
        <f t="shared" si="0"/>
        <v>1.3444148337298301</v>
      </c>
      <c r="N83" s="11">
        <f t="shared" si="4"/>
        <v>1000.8267490388608</v>
      </c>
      <c r="O83" s="26">
        <f t="shared" si="5"/>
        <v>9.9817658188838809E-4</v>
      </c>
      <c r="P83" s="28">
        <v>0.88055584596985437</v>
      </c>
      <c r="Q83" s="14" t="str">
        <f t="shared" si="6"/>
        <v/>
      </c>
      <c r="T83">
        <f t="shared" si="1"/>
        <v>19.5</v>
      </c>
      <c r="U83" s="13">
        <f t="shared" si="2"/>
        <v>3</v>
      </c>
      <c r="W83">
        <v>55.5</v>
      </c>
      <c r="X83">
        <v>3</v>
      </c>
    </row>
    <row r="84" spans="2:24" x14ac:dyDescent="0.45">
      <c r="B84" s="5">
        <v>1</v>
      </c>
      <c r="C84" s="5">
        <v>43</v>
      </c>
      <c r="D84" s="5">
        <v>2</v>
      </c>
      <c r="E84" s="5">
        <v>1</v>
      </c>
      <c r="F84" s="5">
        <v>16.5</v>
      </c>
      <c r="G84" s="5">
        <v>3</v>
      </c>
      <c r="H84" s="5">
        <v>13.4</v>
      </c>
      <c r="I84" s="5">
        <v>13.4</v>
      </c>
      <c r="J84" s="5">
        <v>0</v>
      </c>
      <c r="K84" s="11">
        <f t="shared" si="7"/>
        <v>13.4</v>
      </c>
      <c r="L84" s="11">
        <f t="shared" si="3"/>
        <v>1.4102609421964582E-2</v>
      </c>
      <c r="M84" s="11">
        <f t="shared" si="0"/>
        <v>1.428420873044546</v>
      </c>
      <c r="N84" s="11">
        <f t="shared" si="4"/>
        <v>1275.4915985376979</v>
      </c>
      <c r="O84" s="26">
        <f t="shared" si="5"/>
        <v>7.8339724377785025E-4</v>
      </c>
      <c r="P84" s="28">
        <v>0.83991793774696721</v>
      </c>
      <c r="Q84" s="14" t="str">
        <f t="shared" si="6"/>
        <v/>
      </c>
      <c r="T84">
        <f t="shared" si="1"/>
        <v>16.5</v>
      </c>
      <c r="U84" s="13">
        <f t="shared" si="2"/>
        <v>3</v>
      </c>
      <c r="W84">
        <v>58.5</v>
      </c>
      <c r="X84">
        <v>3</v>
      </c>
    </row>
    <row r="85" spans="2:24" x14ac:dyDescent="0.45">
      <c r="B85" s="5">
        <v>1</v>
      </c>
      <c r="C85" s="5">
        <v>44</v>
      </c>
      <c r="D85" s="5">
        <v>2</v>
      </c>
      <c r="E85" s="5">
        <v>1</v>
      </c>
      <c r="F85" s="5">
        <v>13.5</v>
      </c>
      <c r="G85" s="5">
        <v>3</v>
      </c>
      <c r="H85" s="5">
        <v>7.3</v>
      </c>
      <c r="I85" s="5">
        <v>7.3</v>
      </c>
      <c r="J85" s="5">
        <v>0</v>
      </c>
      <c r="K85" s="11">
        <f t="shared" si="7"/>
        <v>7.3</v>
      </c>
      <c r="L85" s="11">
        <f t="shared" si="3"/>
        <v>4.1853868127450016E-3</v>
      </c>
      <c r="M85" s="11">
        <f t="shared" si="0"/>
        <v>0.42392820407966059</v>
      </c>
      <c r="N85" s="11">
        <f t="shared" si="4"/>
        <v>48.288102080141257</v>
      </c>
      <c r="O85" s="26">
        <f t="shared" si="5"/>
        <v>2.0288872117129264E-2</v>
      </c>
      <c r="P85" s="28">
        <v>0.58817308100364052</v>
      </c>
      <c r="Q85" s="14" t="str">
        <f t="shared" si="6"/>
        <v/>
      </c>
      <c r="T85">
        <f t="shared" si="1"/>
        <v>13.5</v>
      </c>
      <c r="U85" s="13">
        <f t="shared" si="2"/>
        <v>3</v>
      </c>
      <c r="W85">
        <v>61.5</v>
      </c>
      <c r="X85">
        <v>3</v>
      </c>
    </row>
    <row r="86" spans="2:24" x14ac:dyDescent="0.45">
      <c r="B86" s="5">
        <v>1</v>
      </c>
      <c r="C86" s="5">
        <v>45</v>
      </c>
      <c r="D86" s="5">
        <v>2</v>
      </c>
      <c r="E86" s="5">
        <v>1</v>
      </c>
      <c r="F86" s="5">
        <v>10.5</v>
      </c>
      <c r="G86" s="5">
        <v>3</v>
      </c>
      <c r="H86" s="5">
        <v>7.3</v>
      </c>
      <c r="I86" s="5">
        <v>7.3</v>
      </c>
      <c r="J86" s="5">
        <v>0</v>
      </c>
      <c r="K86" s="11">
        <f t="shared" si="7"/>
        <v>7.3</v>
      </c>
      <c r="L86" s="11">
        <f t="shared" si="3"/>
        <v>4.1853868127450016E-3</v>
      </c>
      <c r="M86" s="11">
        <f t="shared" si="0"/>
        <v>0.42392820407966059</v>
      </c>
      <c r="N86" s="11">
        <f t="shared" si="4"/>
        <v>48.288102080141257</v>
      </c>
      <c r="O86" s="26">
        <f t="shared" si="5"/>
        <v>2.0288872117129264E-2</v>
      </c>
      <c r="P86" s="28">
        <v>0.33839817674178096</v>
      </c>
      <c r="Q86" s="14" t="str">
        <f t="shared" si="6"/>
        <v/>
      </c>
      <c r="T86">
        <f t="shared" si="1"/>
        <v>10.5</v>
      </c>
      <c r="U86" s="13">
        <f t="shared" si="2"/>
        <v>3</v>
      </c>
      <c r="W86">
        <v>64.5</v>
      </c>
      <c r="X86">
        <v>3</v>
      </c>
    </row>
    <row r="87" spans="2:24" x14ac:dyDescent="0.45">
      <c r="B87" s="5">
        <v>1</v>
      </c>
      <c r="C87" s="5">
        <v>46</v>
      </c>
      <c r="D87" s="5">
        <v>2</v>
      </c>
      <c r="E87" s="5">
        <v>1</v>
      </c>
      <c r="F87" s="5">
        <v>7.5</v>
      </c>
      <c r="G87" s="5">
        <v>3</v>
      </c>
      <c r="H87" s="5">
        <v>10.95</v>
      </c>
      <c r="I87" s="5">
        <v>10.95</v>
      </c>
      <c r="J87" s="5">
        <v>0</v>
      </c>
      <c r="K87" s="11">
        <f t="shared" si="7"/>
        <v>10.95</v>
      </c>
      <c r="L87" s="11">
        <f t="shared" si="3"/>
        <v>9.4171203286762539E-3</v>
      </c>
      <c r="M87" s="11">
        <f t="shared" si="0"/>
        <v>0.95383845917923626</v>
      </c>
      <c r="N87" s="11">
        <f t="shared" si="4"/>
        <v>307.05673279485654</v>
      </c>
      <c r="O87" s="26">
        <f t="shared" si="5"/>
        <v>3.2461553134303101E-3</v>
      </c>
      <c r="P87" s="28">
        <v>0.35941559922270483</v>
      </c>
      <c r="Q87" s="14" t="str">
        <f t="shared" si="6"/>
        <v/>
      </c>
      <c r="T87">
        <f t="shared" si="1"/>
        <v>7.5</v>
      </c>
      <c r="U87" s="13">
        <f t="shared" si="2"/>
        <v>3</v>
      </c>
      <c r="W87">
        <v>67.5</v>
      </c>
      <c r="X87">
        <v>3</v>
      </c>
    </row>
    <row r="88" spans="2:24" x14ac:dyDescent="0.45">
      <c r="B88" s="5">
        <v>1</v>
      </c>
      <c r="C88" s="5">
        <v>47</v>
      </c>
      <c r="D88" s="5">
        <v>2</v>
      </c>
      <c r="E88" s="5">
        <v>1</v>
      </c>
      <c r="F88" s="5">
        <v>4.5</v>
      </c>
      <c r="G88" s="5">
        <v>3</v>
      </c>
      <c r="H88" s="5">
        <v>0</v>
      </c>
      <c r="I88" s="5">
        <v>0</v>
      </c>
      <c r="J88" s="5">
        <v>0</v>
      </c>
      <c r="K88" s="11">
        <f t="shared" si="7"/>
        <v>0</v>
      </c>
      <c r="L88" s="11">
        <f t="shared" si="3"/>
        <v>0</v>
      </c>
      <c r="M88" s="11">
        <f t="shared" si="0"/>
        <v>0</v>
      </c>
      <c r="N88" s="11">
        <f t="shared" si="4"/>
        <v>3.1675212169285252</v>
      </c>
      <c r="O88" s="26" t="str">
        <f t="shared" si="5"/>
        <v/>
      </c>
      <c r="P88" s="28">
        <v>0.47272750011382314</v>
      </c>
      <c r="Q88" s="14" t="str">
        <f t="shared" si="6"/>
        <v/>
      </c>
      <c r="T88">
        <f t="shared" si="1"/>
        <v>4.5</v>
      </c>
      <c r="U88" s="13">
        <f t="shared" si="2"/>
        <v>3</v>
      </c>
      <c r="W88">
        <v>70.5</v>
      </c>
      <c r="X88">
        <v>3</v>
      </c>
    </row>
    <row r="89" spans="2:24" x14ac:dyDescent="0.45">
      <c r="B89" s="5">
        <v>1</v>
      </c>
      <c r="C89" s="5">
        <v>48</v>
      </c>
      <c r="D89" s="5">
        <v>2</v>
      </c>
      <c r="E89" s="5">
        <v>1</v>
      </c>
      <c r="F89" s="5">
        <v>1.5</v>
      </c>
      <c r="G89" s="5">
        <v>3</v>
      </c>
      <c r="H89" s="5">
        <v>13.4</v>
      </c>
      <c r="I89" s="5">
        <v>13.4</v>
      </c>
      <c r="J89" s="5">
        <v>0</v>
      </c>
      <c r="K89" s="11">
        <f t="shared" si="7"/>
        <v>13.4</v>
      </c>
      <c r="L89" s="11">
        <f t="shared" si="3"/>
        <v>1.4102609421964582E-2</v>
      </c>
      <c r="M89" s="11">
        <f t="shared" si="0"/>
        <v>1.428420873044546</v>
      </c>
      <c r="N89" s="11">
        <f t="shared" si="4"/>
        <v>1275.4915985376979</v>
      </c>
      <c r="O89" s="26">
        <f t="shared" si="5"/>
        <v>7.8339724377785025E-4</v>
      </c>
      <c r="P89" s="28">
        <v>1.8148188528885889E-3</v>
      </c>
      <c r="Q89" s="14" t="str">
        <f t="shared" si="6"/>
        <v/>
      </c>
      <c r="T89">
        <f t="shared" si="1"/>
        <v>1.5</v>
      </c>
      <c r="U89" s="13">
        <f t="shared" si="2"/>
        <v>3</v>
      </c>
      <c r="W89">
        <v>1.5</v>
      </c>
      <c r="X89">
        <v>5</v>
      </c>
    </row>
    <row r="90" spans="2:24" x14ac:dyDescent="0.45">
      <c r="B90" s="5">
        <v>1</v>
      </c>
      <c r="C90" s="5">
        <v>49</v>
      </c>
      <c r="D90" s="5">
        <v>3</v>
      </c>
      <c r="E90" s="5">
        <v>1</v>
      </c>
      <c r="F90" s="5">
        <v>1.5</v>
      </c>
      <c r="G90" s="5">
        <v>5</v>
      </c>
      <c r="H90" s="5">
        <v>0</v>
      </c>
      <c r="I90" s="5">
        <v>0</v>
      </c>
      <c r="J90" s="5">
        <v>0</v>
      </c>
      <c r="K90" s="11">
        <f t="shared" si="7"/>
        <v>0</v>
      </c>
      <c r="L90" s="11">
        <f t="shared" si="3"/>
        <v>0</v>
      </c>
      <c r="M90" s="11">
        <f t="shared" si="0"/>
        <v>0</v>
      </c>
      <c r="N90" s="11">
        <f t="shared" si="4"/>
        <v>3.1675212169285252</v>
      </c>
      <c r="O90" s="26" t="str">
        <f t="shared" si="5"/>
        <v/>
      </c>
      <c r="P90" s="28">
        <v>0.2018397788469013</v>
      </c>
      <c r="Q90" s="14" t="str">
        <f t="shared" si="6"/>
        <v/>
      </c>
      <c r="T90">
        <f t="shared" si="1"/>
        <v>1.5</v>
      </c>
      <c r="U90" s="13">
        <f t="shared" si="2"/>
        <v>5</v>
      </c>
      <c r="W90">
        <v>4.5</v>
      </c>
      <c r="X90">
        <v>5</v>
      </c>
    </row>
    <row r="91" spans="2:24" x14ac:dyDescent="0.45">
      <c r="B91" s="5">
        <v>1</v>
      </c>
      <c r="C91" s="5">
        <v>50</v>
      </c>
      <c r="D91" s="5">
        <v>3</v>
      </c>
      <c r="E91" s="5">
        <v>1</v>
      </c>
      <c r="F91" s="5">
        <v>4.5</v>
      </c>
      <c r="G91" s="5">
        <v>5</v>
      </c>
      <c r="H91" s="5">
        <v>0</v>
      </c>
      <c r="I91" s="5">
        <v>0</v>
      </c>
      <c r="J91" s="5">
        <v>0</v>
      </c>
      <c r="K91" s="11">
        <f t="shared" si="7"/>
        <v>0</v>
      </c>
      <c r="L91" s="11">
        <f t="shared" si="3"/>
        <v>0</v>
      </c>
      <c r="M91" s="11">
        <f t="shared" si="0"/>
        <v>0</v>
      </c>
      <c r="N91" s="11">
        <f t="shared" si="4"/>
        <v>3.1675212169285252</v>
      </c>
      <c r="O91" s="26" t="str">
        <f t="shared" si="5"/>
        <v/>
      </c>
      <c r="P91" s="28">
        <v>0.73434393823851929</v>
      </c>
      <c r="Q91" s="14" t="str">
        <f t="shared" si="6"/>
        <v/>
      </c>
      <c r="T91">
        <f t="shared" si="1"/>
        <v>4.5</v>
      </c>
      <c r="U91" s="13">
        <f t="shared" si="2"/>
        <v>5</v>
      </c>
      <c r="W91">
        <v>7.5</v>
      </c>
      <c r="X91">
        <v>5</v>
      </c>
    </row>
    <row r="92" spans="2:24" x14ac:dyDescent="0.45">
      <c r="B92" s="5">
        <v>1</v>
      </c>
      <c r="C92" s="5">
        <v>51</v>
      </c>
      <c r="D92" s="5">
        <v>3</v>
      </c>
      <c r="E92" s="5">
        <v>1</v>
      </c>
      <c r="F92" s="5">
        <v>7.5</v>
      </c>
      <c r="G92" s="5">
        <v>5</v>
      </c>
      <c r="H92" s="5">
        <v>8.8000000000000007</v>
      </c>
      <c r="I92" s="5">
        <v>8.8000000000000007</v>
      </c>
      <c r="J92" s="5">
        <v>0</v>
      </c>
      <c r="K92" s="11">
        <f t="shared" si="7"/>
        <v>8.8000000000000007</v>
      </c>
      <c r="L92" s="11">
        <f t="shared" si="3"/>
        <v>6.0821233773498407E-3</v>
      </c>
      <c r="M92" s="11">
        <f t="shared" si="0"/>
        <v>0.61604428830791746</v>
      </c>
      <c r="N92" s="11">
        <f t="shared" si="4"/>
        <v>99.289643423396555</v>
      </c>
      <c r="O92" s="26">
        <f t="shared" si="5"/>
        <v>9.9711193086833294E-3</v>
      </c>
      <c r="P92" s="28">
        <v>0.30249498966178923</v>
      </c>
      <c r="Q92" s="14" t="str">
        <f t="shared" si="6"/>
        <v/>
      </c>
      <c r="T92">
        <f t="shared" si="1"/>
        <v>7.5</v>
      </c>
      <c r="U92" s="13">
        <f t="shared" si="2"/>
        <v>5</v>
      </c>
      <c r="W92">
        <v>10.5</v>
      </c>
      <c r="X92">
        <v>5</v>
      </c>
    </row>
    <row r="93" spans="2:24" x14ac:dyDescent="0.45">
      <c r="B93" s="5">
        <v>1</v>
      </c>
      <c r="C93" s="5">
        <v>52</v>
      </c>
      <c r="D93" s="5">
        <v>3</v>
      </c>
      <c r="E93" s="5">
        <v>1</v>
      </c>
      <c r="F93" s="5">
        <v>10.5</v>
      </c>
      <c r="G93" s="5">
        <v>5</v>
      </c>
      <c r="H93" s="5">
        <v>8.5500000000000007</v>
      </c>
      <c r="I93" s="5">
        <v>8.5500000000000007</v>
      </c>
      <c r="J93" s="5">
        <v>0</v>
      </c>
      <c r="K93" s="11">
        <f t="shared" si="7"/>
        <v>8.5500000000000007</v>
      </c>
      <c r="L93" s="11">
        <f t="shared" si="3"/>
        <v>5.7414569239761966E-3</v>
      </c>
      <c r="M93" s="11">
        <f t="shared" si="0"/>
        <v>0.58153896676174499</v>
      </c>
      <c r="N93" s="11">
        <f t="shared" si="4"/>
        <v>87.714314434700754</v>
      </c>
      <c r="O93" s="26">
        <f t="shared" si="5"/>
        <v>1.1272138057675685E-2</v>
      </c>
      <c r="P93" s="28">
        <v>0.66754491075474554</v>
      </c>
      <c r="Q93" s="14" t="str">
        <f t="shared" si="6"/>
        <v/>
      </c>
      <c r="T93">
        <f t="shared" si="1"/>
        <v>10.5</v>
      </c>
      <c r="U93" s="13">
        <f t="shared" si="2"/>
        <v>5</v>
      </c>
      <c r="W93">
        <v>13.5</v>
      </c>
      <c r="X93">
        <v>5</v>
      </c>
    </row>
    <row r="94" spans="2:24" x14ac:dyDescent="0.45">
      <c r="B94" s="5">
        <v>1</v>
      </c>
      <c r="C94" s="5">
        <v>53</v>
      </c>
      <c r="D94" s="5">
        <v>3</v>
      </c>
      <c r="E94" s="5">
        <v>1</v>
      </c>
      <c r="F94" s="5">
        <v>13.5</v>
      </c>
      <c r="G94" s="5">
        <v>5</v>
      </c>
      <c r="H94" s="5">
        <v>7.1</v>
      </c>
      <c r="I94" s="5">
        <v>7.1</v>
      </c>
      <c r="J94" s="5">
        <v>0</v>
      </c>
      <c r="K94" s="11">
        <f t="shared" si="7"/>
        <v>7.1</v>
      </c>
      <c r="L94" s="11">
        <f t="shared" si="3"/>
        <v>3.9591921416865369E-3</v>
      </c>
      <c r="M94" s="11">
        <f t="shared" si="0"/>
        <v>0.40101746608473804</v>
      </c>
      <c r="N94" s="11">
        <f t="shared" si="4"/>
        <v>44.045364954987406</v>
      </c>
      <c r="O94" s="26">
        <f t="shared" si="5"/>
        <v>2.219984233670369E-2</v>
      </c>
      <c r="P94" s="28">
        <v>0.60892452364033312</v>
      </c>
      <c r="Q94" s="14" t="str">
        <f t="shared" si="6"/>
        <v/>
      </c>
      <c r="T94">
        <f t="shared" si="1"/>
        <v>13.5</v>
      </c>
      <c r="U94" s="13">
        <f t="shared" si="2"/>
        <v>5</v>
      </c>
      <c r="W94">
        <v>16.5</v>
      </c>
      <c r="X94">
        <v>5</v>
      </c>
    </row>
    <row r="95" spans="2:24" x14ac:dyDescent="0.45">
      <c r="B95" s="5">
        <v>1</v>
      </c>
      <c r="C95" s="5">
        <v>54</v>
      </c>
      <c r="D95" s="5">
        <v>3</v>
      </c>
      <c r="E95" s="5">
        <v>1</v>
      </c>
      <c r="F95" s="5">
        <v>16.5</v>
      </c>
      <c r="G95" s="5">
        <v>5</v>
      </c>
      <c r="H95" s="5">
        <v>4.9000000000000004</v>
      </c>
      <c r="I95" s="5">
        <v>4.9000000000000004</v>
      </c>
      <c r="J95" s="5">
        <v>0</v>
      </c>
      <c r="K95" s="11">
        <f t="shared" si="7"/>
        <v>4.9000000000000004</v>
      </c>
      <c r="L95" s="11">
        <f t="shared" si="3"/>
        <v>1.8857409903172736E-3</v>
      </c>
      <c r="M95" s="11">
        <f t="shared" si="0"/>
        <v>0.19100236779794807</v>
      </c>
      <c r="N95" s="11">
        <f t="shared" si="4"/>
        <v>17.082199624643447</v>
      </c>
      <c r="O95" s="26">
        <f t="shared" si="5"/>
        <v>5.5303006313299541E-2</v>
      </c>
      <c r="P95" s="28">
        <v>0.62526708102158512</v>
      </c>
      <c r="Q95" s="14" t="str">
        <f t="shared" si="6"/>
        <v/>
      </c>
      <c r="T95">
        <f t="shared" si="1"/>
        <v>16.5</v>
      </c>
      <c r="U95" s="13">
        <f t="shared" si="2"/>
        <v>5</v>
      </c>
      <c r="W95">
        <v>19.5</v>
      </c>
      <c r="X95">
        <v>5</v>
      </c>
    </row>
    <row r="96" spans="2:24" x14ac:dyDescent="0.45">
      <c r="B96" s="5">
        <v>1</v>
      </c>
      <c r="C96" s="5">
        <v>55</v>
      </c>
      <c r="D96" s="5">
        <v>3</v>
      </c>
      <c r="E96" s="5">
        <v>1</v>
      </c>
      <c r="F96" s="5">
        <v>19.5</v>
      </c>
      <c r="G96" s="5">
        <v>5</v>
      </c>
      <c r="H96" s="5">
        <v>10.6</v>
      </c>
      <c r="I96" s="5">
        <v>10.6</v>
      </c>
      <c r="J96" s="5">
        <v>0</v>
      </c>
      <c r="K96" s="11">
        <f t="shared" si="7"/>
        <v>10.6</v>
      </c>
      <c r="L96" s="11">
        <f t="shared" si="3"/>
        <v>8.8247337639337283E-3</v>
      </c>
      <c r="M96" s="11">
        <f t="shared" si="0"/>
        <v>0.89383698649635324</v>
      </c>
      <c r="N96" s="11">
        <f t="shared" si="4"/>
        <v>253.54853614726571</v>
      </c>
      <c r="O96" s="26">
        <f t="shared" si="5"/>
        <v>3.9285238687111201E-3</v>
      </c>
      <c r="P96" s="28">
        <v>0.56255933629712951</v>
      </c>
      <c r="Q96" s="14" t="str">
        <f t="shared" si="6"/>
        <v/>
      </c>
      <c r="T96">
        <f t="shared" si="1"/>
        <v>19.5</v>
      </c>
      <c r="U96" s="13">
        <f t="shared" si="2"/>
        <v>5</v>
      </c>
      <c r="W96">
        <v>22.5</v>
      </c>
      <c r="X96">
        <v>5</v>
      </c>
    </row>
    <row r="97" spans="2:24" x14ac:dyDescent="0.45">
      <c r="B97" s="5">
        <v>1</v>
      </c>
      <c r="C97" s="5">
        <v>56</v>
      </c>
      <c r="D97" s="5">
        <v>3</v>
      </c>
      <c r="E97" s="5">
        <v>1</v>
      </c>
      <c r="F97" s="5">
        <v>22.5</v>
      </c>
      <c r="G97" s="5">
        <v>5</v>
      </c>
      <c r="H97" s="5">
        <v>0</v>
      </c>
      <c r="I97" s="5">
        <v>0</v>
      </c>
      <c r="J97" s="5">
        <v>0</v>
      </c>
      <c r="K97" s="11">
        <f t="shared" si="7"/>
        <v>0</v>
      </c>
      <c r="L97" s="11">
        <f t="shared" si="3"/>
        <v>0</v>
      </c>
      <c r="M97" s="11">
        <f t="shared" si="0"/>
        <v>0</v>
      </c>
      <c r="N97" s="11">
        <f t="shared" si="4"/>
        <v>3.1675212169285252</v>
      </c>
      <c r="O97" s="26" t="str">
        <f t="shared" si="5"/>
        <v/>
      </c>
      <c r="P97" s="28">
        <v>0.93219404280242268</v>
      </c>
      <c r="Q97" s="14" t="str">
        <f t="shared" si="6"/>
        <v/>
      </c>
      <c r="R97">
        <f>R64+1</f>
        <v>16</v>
      </c>
      <c r="T97">
        <f t="shared" si="1"/>
        <v>22.5</v>
      </c>
      <c r="U97" s="13">
        <f t="shared" si="2"/>
        <v>5</v>
      </c>
      <c r="W97">
        <v>25.5</v>
      </c>
      <c r="X97">
        <v>5</v>
      </c>
    </row>
    <row r="98" spans="2:24" x14ac:dyDescent="0.45">
      <c r="B98" s="5">
        <v>1</v>
      </c>
      <c r="C98" s="5">
        <v>57</v>
      </c>
      <c r="D98" s="5">
        <v>3</v>
      </c>
      <c r="E98" s="5">
        <v>1</v>
      </c>
      <c r="F98" s="5">
        <v>25.5</v>
      </c>
      <c r="G98" s="5">
        <v>5</v>
      </c>
      <c r="H98" s="5">
        <v>12.8</v>
      </c>
      <c r="I98" s="5">
        <v>12.8</v>
      </c>
      <c r="J98" s="5">
        <v>0</v>
      </c>
      <c r="K98" s="11">
        <f t="shared" si="7"/>
        <v>12.8</v>
      </c>
      <c r="L98" s="11">
        <f t="shared" si="3"/>
        <v>1.2867963509103795E-2</v>
      </c>
      <c r="M98" s="11">
        <f t="shared" si="0"/>
        <v>1.3033664281555941</v>
      </c>
      <c r="N98" s="11">
        <f t="shared" si="4"/>
        <v>887.8416742225894</v>
      </c>
      <c r="O98" s="26">
        <f t="shared" si="5"/>
        <v>1.1250597592362688E-3</v>
      </c>
      <c r="P98" s="28">
        <v>0.55064263417677761</v>
      </c>
      <c r="Q98" s="14" t="str">
        <f t="shared" si="6"/>
        <v/>
      </c>
      <c r="T98">
        <f t="shared" si="1"/>
        <v>25.5</v>
      </c>
      <c r="U98" s="13">
        <f t="shared" si="2"/>
        <v>5</v>
      </c>
      <c r="W98">
        <v>28.5</v>
      </c>
      <c r="X98">
        <v>5</v>
      </c>
    </row>
    <row r="99" spans="2:24" x14ac:dyDescent="0.45">
      <c r="B99" s="5">
        <v>1</v>
      </c>
      <c r="C99" s="5">
        <v>58</v>
      </c>
      <c r="D99" s="5">
        <v>3</v>
      </c>
      <c r="E99" s="5">
        <v>1</v>
      </c>
      <c r="F99" s="5">
        <v>28.5</v>
      </c>
      <c r="G99" s="5">
        <v>5</v>
      </c>
      <c r="H99" s="5">
        <v>11.05</v>
      </c>
      <c r="I99" s="5">
        <v>11.05</v>
      </c>
      <c r="J99" s="5">
        <v>0</v>
      </c>
      <c r="K99" s="11">
        <f t="shared" si="7"/>
        <v>11.05</v>
      </c>
      <c r="L99" s="11">
        <f t="shared" si="3"/>
        <v>9.5899079246236935E-3</v>
      </c>
      <c r="M99" s="11">
        <f t="shared" si="0"/>
        <v>0.97133971736980229</v>
      </c>
      <c r="N99" s="11">
        <f t="shared" si="4"/>
        <v>324.50127263043498</v>
      </c>
      <c r="O99" s="26">
        <f t="shared" si="5"/>
        <v>3.0721846090456806E-3</v>
      </c>
      <c r="P99" s="28">
        <v>0.43054150514841982</v>
      </c>
      <c r="Q99" s="14" t="str">
        <f t="shared" si="6"/>
        <v/>
      </c>
      <c r="T99">
        <f t="shared" si="1"/>
        <v>28.5</v>
      </c>
      <c r="U99" s="13">
        <f t="shared" si="2"/>
        <v>5</v>
      </c>
      <c r="W99">
        <v>31.5</v>
      </c>
      <c r="X99">
        <v>5</v>
      </c>
    </row>
    <row r="100" spans="2:24" x14ac:dyDescent="0.45">
      <c r="B100" s="5">
        <v>1</v>
      </c>
      <c r="C100" s="5">
        <v>59</v>
      </c>
      <c r="D100" s="5">
        <v>3</v>
      </c>
      <c r="E100" s="5">
        <v>1</v>
      </c>
      <c r="F100" s="5">
        <v>31.5</v>
      </c>
      <c r="G100" s="5">
        <v>5</v>
      </c>
      <c r="H100" s="5">
        <v>0</v>
      </c>
      <c r="I100" s="5">
        <v>0</v>
      </c>
      <c r="J100" s="5">
        <v>0</v>
      </c>
      <c r="K100" s="11">
        <f t="shared" si="7"/>
        <v>0</v>
      </c>
      <c r="L100" s="11">
        <f t="shared" si="3"/>
        <v>0</v>
      </c>
      <c r="M100" s="11">
        <f t="shared" si="0"/>
        <v>0</v>
      </c>
      <c r="N100" s="11">
        <f t="shared" si="4"/>
        <v>3.1675212169285252</v>
      </c>
      <c r="O100" s="26" t="str">
        <f t="shared" si="5"/>
        <v/>
      </c>
      <c r="P100" s="28">
        <v>0.83545940131701202</v>
      </c>
      <c r="Q100" s="14" t="str">
        <f t="shared" si="6"/>
        <v/>
      </c>
      <c r="T100">
        <f t="shared" si="1"/>
        <v>31.5</v>
      </c>
      <c r="U100" s="13">
        <f t="shared" si="2"/>
        <v>5</v>
      </c>
      <c r="W100">
        <v>34.5</v>
      </c>
      <c r="X100">
        <v>5</v>
      </c>
    </row>
    <row r="101" spans="2:24" x14ac:dyDescent="0.45">
      <c r="B101" s="5">
        <v>1</v>
      </c>
      <c r="C101" s="5">
        <v>60</v>
      </c>
      <c r="D101" s="5">
        <v>3</v>
      </c>
      <c r="E101" s="5">
        <v>1</v>
      </c>
      <c r="F101" s="5">
        <v>34.5</v>
      </c>
      <c r="G101" s="5">
        <v>5</v>
      </c>
      <c r="H101" s="5">
        <v>10.1</v>
      </c>
      <c r="I101" s="5">
        <v>10.1</v>
      </c>
      <c r="J101" s="5">
        <v>0</v>
      </c>
      <c r="K101" s="11">
        <f t="shared" si="7"/>
        <v>10.1</v>
      </c>
      <c r="L101" s="11">
        <f t="shared" si="3"/>
        <v>8.0118466648173691E-3</v>
      </c>
      <c r="M101" s="11">
        <f t="shared" si="0"/>
        <v>0.81150152182710023</v>
      </c>
      <c r="N101" s="11">
        <f t="shared" si="4"/>
        <v>193.87287601344582</v>
      </c>
      <c r="O101" s="26">
        <f t="shared" si="5"/>
        <v>5.1315504777125209E-3</v>
      </c>
      <c r="P101" s="28">
        <v>0.44115160493607419</v>
      </c>
      <c r="Q101" s="14" t="str">
        <f t="shared" si="6"/>
        <v/>
      </c>
      <c r="T101">
        <f t="shared" si="1"/>
        <v>34.5</v>
      </c>
      <c r="U101" s="13">
        <f t="shared" si="2"/>
        <v>5</v>
      </c>
      <c r="W101">
        <v>37.5</v>
      </c>
      <c r="X101">
        <v>5</v>
      </c>
    </row>
    <row r="102" spans="2:24" x14ac:dyDescent="0.45">
      <c r="B102" s="5">
        <v>1</v>
      </c>
      <c r="C102" s="5">
        <v>61</v>
      </c>
      <c r="D102" s="5">
        <v>3</v>
      </c>
      <c r="E102" s="5">
        <v>1</v>
      </c>
      <c r="F102" s="5">
        <v>37.5</v>
      </c>
      <c r="G102" s="5">
        <v>5</v>
      </c>
      <c r="H102" s="5">
        <v>6.3</v>
      </c>
      <c r="I102" s="5">
        <v>6.3</v>
      </c>
      <c r="J102" s="5">
        <v>0</v>
      </c>
      <c r="K102" s="11">
        <f t="shared" si="7"/>
        <v>6.3</v>
      </c>
      <c r="L102" s="11">
        <f t="shared" si="3"/>
        <v>3.1172453105244718E-3</v>
      </c>
      <c r="M102" s="11">
        <f t="shared" si="0"/>
        <v>0.31573860799252629</v>
      </c>
      <c r="N102" s="11">
        <f t="shared" si="4"/>
        <v>30.787918488852174</v>
      </c>
      <c r="O102" s="26">
        <f t="shared" si="5"/>
        <v>3.1458492645584646E-2</v>
      </c>
      <c r="P102" s="28">
        <v>0.97374746203332907</v>
      </c>
      <c r="Q102" s="14" t="str">
        <f t="shared" si="6"/>
        <v/>
      </c>
      <c r="T102">
        <f t="shared" si="1"/>
        <v>37.5</v>
      </c>
      <c r="U102" s="13">
        <f t="shared" si="2"/>
        <v>5</v>
      </c>
      <c r="W102">
        <v>40.5</v>
      </c>
      <c r="X102">
        <v>5</v>
      </c>
    </row>
    <row r="103" spans="2:24" x14ac:dyDescent="0.45">
      <c r="B103" s="5">
        <v>1</v>
      </c>
      <c r="C103" s="5">
        <v>62</v>
      </c>
      <c r="D103" s="5">
        <v>3</v>
      </c>
      <c r="E103" s="5">
        <v>1</v>
      </c>
      <c r="F103" s="5">
        <v>40.5</v>
      </c>
      <c r="G103" s="5">
        <v>5</v>
      </c>
      <c r="H103" s="5">
        <v>12.2</v>
      </c>
      <c r="I103" s="5">
        <v>12.2</v>
      </c>
      <c r="J103" s="5">
        <v>0</v>
      </c>
      <c r="K103" s="11">
        <f t="shared" si="7"/>
        <v>12.2</v>
      </c>
      <c r="L103" s="11">
        <f t="shared" si="3"/>
        <v>1.1689866264007618E-2</v>
      </c>
      <c r="M103" s="11">
        <f t="shared" si="0"/>
        <v>1.184039667765372</v>
      </c>
      <c r="N103" s="11">
        <f t="shared" si="4"/>
        <v>623.46098056006133</v>
      </c>
      <c r="O103" s="26">
        <f t="shared" si="5"/>
        <v>1.6013810808532813E-3</v>
      </c>
      <c r="P103" s="28">
        <v>0.11531522426411822</v>
      </c>
      <c r="Q103" s="14" t="str">
        <f t="shared" si="6"/>
        <v/>
      </c>
      <c r="T103">
        <f t="shared" si="1"/>
        <v>40.5</v>
      </c>
      <c r="U103" s="13">
        <f t="shared" si="2"/>
        <v>5</v>
      </c>
      <c r="W103">
        <v>43.5</v>
      </c>
      <c r="X103">
        <v>5</v>
      </c>
    </row>
    <row r="104" spans="2:24" x14ac:dyDescent="0.45">
      <c r="B104" s="5">
        <v>1</v>
      </c>
      <c r="C104" s="5">
        <v>63</v>
      </c>
      <c r="D104" s="5">
        <v>3</v>
      </c>
      <c r="E104" s="5">
        <v>1</v>
      </c>
      <c r="F104" s="5">
        <v>43.5</v>
      </c>
      <c r="G104" s="5">
        <v>5</v>
      </c>
      <c r="H104" s="5">
        <v>8.4</v>
      </c>
      <c r="I104" s="5">
        <v>8.4</v>
      </c>
      <c r="J104" s="5">
        <v>0</v>
      </c>
      <c r="K104" s="11">
        <f t="shared" si="7"/>
        <v>8.4</v>
      </c>
      <c r="L104" s="11">
        <f t="shared" si="3"/>
        <v>5.541769440932395E-3</v>
      </c>
      <c r="M104" s="11">
        <f t="shared" si="0"/>
        <v>0.56131308087560239</v>
      </c>
      <c r="N104" s="11">
        <f t="shared" si="4"/>
        <v>81.487008087785355</v>
      </c>
      <c r="O104" s="26">
        <f t="shared" si="5"/>
        <v>1.2123121242750945E-2</v>
      </c>
      <c r="P104" s="28">
        <v>0.20333111750686239</v>
      </c>
      <c r="Q104" s="14" t="str">
        <f t="shared" si="6"/>
        <v/>
      </c>
      <c r="T104">
        <f t="shared" si="1"/>
        <v>43.5</v>
      </c>
      <c r="U104" s="13">
        <f t="shared" si="2"/>
        <v>5</v>
      </c>
      <c r="W104">
        <v>46.5</v>
      </c>
      <c r="X104">
        <v>5</v>
      </c>
    </row>
    <row r="105" spans="2:24" x14ac:dyDescent="0.45">
      <c r="B105" s="5">
        <v>1</v>
      </c>
      <c r="C105" s="5">
        <v>64</v>
      </c>
      <c r="D105" s="5">
        <v>3</v>
      </c>
      <c r="E105" s="5">
        <v>1</v>
      </c>
      <c r="F105" s="5">
        <v>46.5</v>
      </c>
      <c r="G105" s="5">
        <v>5</v>
      </c>
      <c r="H105" s="5">
        <v>9.0500000000000007</v>
      </c>
      <c r="I105" s="5">
        <v>9.0500000000000007</v>
      </c>
      <c r="J105" s="5">
        <v>0</v>
      </c>
      <c r="K105" s="11">
        <f t="shared" si="7"/>
        <v>9.0500000000000007</v>
      </c>
      <c r="L105" s="11">
        <f t="shared" si="3"/>
        <v>6.4326073077659524E-3</v>
      </c>
      <c r="M105" s="11">
        <f t="shared" si="0"/>
        <v>0.65154399952400843</v>
      </c>
      <c r="N105" s="11">
        <f t="shared" si="4"/>
        <v>112.56409883158491</v>
      </c>
      <c r="O105" s="26">
        <f t="shared" si="5"/>
        <v>8.8055997475311454E-3</v>
      </c>
      <c r="P105" s="28">
        <v>0.10794319060829793</v>
      </c>
      <c r="Q105" s="14" t="str">
        <f t="shared" si="6"/>
        <v/>
      </c>
      <c r="T105">
        <f t="shared" si="1"/>
        <v>46.5</v>
      </c>
      <c r="U105" s="13">
        <f t="shared" si="2"/>
        <v>5</v>
      </c>
      <c r="W105">
        <v>49.5</v>
      </c>
      <c r="X105">
        <v>5</v>
      </c>
    </row>
    <row r="106" spans="2:24" x14ac:dyDescent="0.45">
      <c r="B106" s="5">
        <v>1</v>
      </c>
      <c r="C106" s="5">
        <v>65</v>
      </c>
      <c r="D106" s="5">
        <v>3</v>
      </c>
      <c r="E106" s="5">
        <v>1</v>
      </c>
      <c r="F106" s="5">
        <v>49.5</v>
      </c>
      <c r="G106" s="5">
        <v>5</v>
      </c>
      <c r="H106" s="5">
        <v>9.3000000000000007</v>
      </c>
      <c r="I106" s="5">
        <v>9.3000000000000007</v>
      </c>
      <c r="J106" s="5">
        <v>0</v>
      </c>
      <c r="K106" s="11">
        <f t="shared" si="7"/>
        <v>9.3000000000000007</v>
      </c>
      <c r="L106" s="11">
        <f t="shared" si="3"/>
        <v>6.7929087152245309E-3</v>
      </c>
      <c r="M106" s="11">
        <f t="shared" ref="M106:M169" si="8">L106/$N$39</f>
        <v>0.68803810041001778</v>
      </c>
      <c r="N106" s="11">
        <f t="shared" ref="N106:N169" si="9">EXP($D$5+$D$6*$L$39+$D$7*M106+$D$8*K106)</f>
        <v>127.80808176472357</v>
      </c>
      <c r="O106" s="26">
        <f t="shared" si="5"/>
        <v>7.7634880226425951E-3</v>
      </c>
      <c r="P106" s="28">
        <v>0.74861670229208777</v>
      </c>
      <c r="Q106" s="14" t="str">
        <f t="shared" si="6"/>
        <v/>
      </c>
      <c r="T106">
        <f t="shared" ref="T106:T169" si="10">IF(Q106&lt;&gt;"","",F106)</f>
        <v>49.5</v>
      </c>
      <c r="U106" s="13">
        <f t="shared" ref="U106:U169" si="11">IF(Q106&lt;&gt;"","",G106)</f>
        <v>5</v>
      </c>
      <c r="W106">
        <v>52.5</v>
      </c>
      <c r="X106">
        <v>5</v>
      </c>
    </row>
    <row r="107" spans="2:24" x14ac:dyDescent="0.45">
      <c r="B107" s="5">
        <v>1</v>
      </c>
      <c r="C107" s="5">
        <v>66</v>
      </c>
      <c r="D107" s="5">
        <v>3</v>
      </c>
      <c r="E107" s="5">
        <v>1</v>
      </c>
      <c r="F107" s="5">
        <v>52.5</v>
      </c>
      <c r="G107" s="5">
        <v>5</v>
      </c>
      <c r="H107" s="5">
        <v>0.65</v>
      </c>
      <c r="I107" s="5">
        <v>0.65</v>
      </c>
      <c r="J107" s="5">
        <v>0</v>
      </c>
      <c r="K107" s="11">
        <f t="shared" ref="K107:K170" si="12">AVERAGE(H107:I107)</f>
        <v>0.65</v>
      </c>
      <c r="L107" s="11">
        <f t="shared" ref="L107:L170" si="13">PI()/40000*K107^2</f>
        <v>3.3183072403542191E-5</v>
      </c>
      <c r="M107" s="11">
        <f t="shared" si="8"/>
        <v>3.361037084324575E-3</v>
      </c>
      <c r="N107" s="11">
        <f t="shared" si="9"/>
        <v>3.8296375429089453</v>
      </c>
      <c r="O107" s="26">
        <f t="shared" ref="O107:O170" si="14">IF(K107=0,"",1-(N107/(1+N107)))</f>
        <v>0.20705487546746393</v>
      </c>
      <c r="P107" s="28">
        <v>0.50105961706814073</v>
      </c>
      <c r="Q107" s="14" t="str">
        <f t="shared" ref="Q107:Q170" si="15">IF(AND(O107&lt;&gt;"",P107&lt;O107),"dead","")</f>
        <v/>
      </c>
      <c r="T107">
        <f t="shared" si="10"/>
        <v>52.5</v>
      </c>
      <c r="U107" s="13">
        <f t="shared" si="11"/>
        <v>5</v>
      </c>
      <c r="W107">
        <v>55.5</v>
      </c>
      <c r="X107">
        <v>5</v>
      </c>
    </row>
    <row r="108" spans="2:24" x14ac:dyDescent="0.45">
      <c r="B108" s="5">
        <v>1</v>
      </c>
      <c r="C108" s="5">
        <v>67</v>
      </c>
      <c r="D108" s="5">
        <v>3</v>
      </c>
      <c r="E108" s="5">
        <v>1</v>
      </c>
      <c r="F108" s="5">
        <v>55.5</v>
      </c>
      <c r="G108" s="5">
        <v>5</v>
      </c>
      <c r="H108" s="5">
        <v>11.55</v>
      </c>
      <c r="I108" s="5">
        <v>11.55</v>
      </c>
      <c r="J108" s="5">
        <v>0</v>
      </c>
      <c r="K108" s="11">
        <f t="shared" si="12"/>
        <v>11.55</v>
      </c>
      <c r="L108" s="11">
        <f t="shared" si="13"/>
        <v>1.0477407849262809E-2</v>
      </c>
      <c r="M108" s="11">
        <f t="shared" si="8"/>
        <v>1.0612325435304357</v>
      </c>
      <c r="N108" s="11">
        <f t="shared" si="9"/>
        <v>429.33394955170127</v>
      </c>
      <c r="O108" s="26">
        <f t="shared" si="14"/>
        <v>2.3237766879460331E-3</v>
      </c>
      <c r="P108" s="28">
        <v>0.94997767570853942</v>
      </c>
      <c r="Q108" s="14" t="str">
        <f t="shared" si="15"/>
        <v/>
      </c>
      <c r="T108">
        <f t="shared" si="10"/>
        <v>55.5</v>
      </c>
      <c r="U108" s="13">
        <f t="shared" si="11"/>
        <v>5</v>
      </c>
      <c r="W108">
        <v>58.5</v>
      </c>
      <c r="X108">
        <v>5</v>
      </c>
    </row>
    <row r="109" spans="2:24" x14ac:dyDescent="0.45">
      <c r="B109" s="5">
        <v>1</v>
      </c>
      <c r="C109" s="5">
        <v>68</v>
      </c>
      <c r="D109" s="5">
        <v>3</v>
      </c>
      <c r="E109" s="5">
        <v>1</v>
      </c>
      <c r="F109" s="5">
        <v>58.5</v>
      </c>
      <c r="G109" s="5">
        <v>5</v>
      </c>
      <c r="H109" s="5">
        <v>7.2</v>
      </c>
      <c r="I109" s="5">
        <v>7.2</v>
      </c>
      <c r="J109" s="5">
        <v>0</v>
      </c>
      <c r="K109" s="11">
        <f t="shared" si="12"/>
        <v>7.2</v>
      </c>
      <c r="L109" s="11">
        <f t="shared" si="13"/>
        <v>4.0715040790523724E-3</v>
      </c>
      <c r="M109" s="11">
        <f t="shared" si="8"/>
        <v>0.41239328390860591</v>
      </c>
      <c r="N109" s="11">
        <f t="shared" si="9"/>
        <v>46.112341654729086</v>
      </c>
      <c r="O109" s="26">
        <f t="shared" si="14"/>
        <v>2.1225860674229935E-2</v>
      </c>
      <c r="P109" s="28">
        <v>0.45255969748446523</v>
      </c>
      <c r="Q109" s="14" t="str">
        <f t="shared" si="15"/>
        <v/>
      </c>
      <c r="T109">
        <f t="shared" si="10"/>
        <v>58.5</v>
      </c>
      <c r="U109" s="13">
        <f t="shared" si="11"/>
        <v>5</v>
      </c>
      <c r="W109">
        <v>61.5</v>
      </c>
      <c r="X109">
        <v>5</v>
      </c>
    </row>
    <row r="110" spans="2:24" x14ac:dyDescent="0.45">
      <c r="B110" s="5">
        <v>1</v>
      </c>
      <c r="C110" s="5">
        <v>69</v>
      </c>
      <c r="D110" s="5">
        <v>3</v>
      </c>
      <c r="E110" s="5">
        <v>1</v>
      </c>
      <c r="F110" s="5">
        <v>61.5</v>
      </c>
      <c r="G110" s="5">
        <v>5</v>
      </c>
      <c r="H110" s="5">
        <v>9.4</v>
      </c>
      <c r="I110" s="5">
        <v>9.4</v>
      </c>
      <c r="J110" s="5">
        <v>0</v>
      </c>
      <c r="K110" s="11">
        <f t="shared" si="12"/>
        <v>9.4</v>
      </c>
      <c r="L110" s="11">
        <f t="shared" si="13"/>
        <v>6.939778171779854E-3</v>
      </c>
      <c r="M110" s="11">
        <f t="shared" si="8"/>
        <v>0.70291416987199884</v>
      </c>
      <c r="N110" s="11">
        <f t="shared" si="9"/>
        <v>134.52629315722041</v>
      </c>
      <c r="O110" s="26">
        <f t="shared" si="14"/>
        <v>7.3786420088973736E-3</v>
      </c>
      <c r="P110" s="28">
        <v>0.85169666350715545</v>
      </c>
      <c r="Q110" s="14" t="str">
        <f t="shared" si="15"/>
        <v/>
      </c>
      <c r="T110">
        <f t="shared" si="10"/>
        <v>61.5</v>
      </c>
      <c r="U110" s="13">
        <f t="shared" si="11"/>
        <v>5</v>
      </c>
      <c r="W110">
        <v>64.5</v>
      </c>
      <c r="X110">
        <v>5</v>
      </c>
    </row>
    <row r="111" spans="2:24" x14ac:dyDescent="0.45">
      <c r="B111" s="5">
        <v>1</v>
      </c>
      <c r="C111" s="5">
        <v>70</v>
      </c>
      <c r="D111" s="5">
        <v>3</v>
      </c>
      <c r="E111" s="5">
        <v>1</v>
      </c>
      <c r="F111" s="5">
        <v>64.5</v>
      </c>
      <c r="G111" s="5">
        <v>5</v>
      </c>
      <c r="H111" s="5">
        <v>8.6999999999999993</v>
      </c>
      <c r="I111" s="5">
        <v>8.6999999999999993</v>
      </c>
      <c r="J111" s="5">
        <v>0</v>
      </c>
      <c r="K111" s="11">
        <f t="shared" si="12"/>
        <v>8.6999999999999993</v>
      </c>
      <c r="L111" s="11">
        <f t="shared" si="13"/>
        <v>5.9446786987552847E-3</v>
      </c>
      <c r="M111" s="11">
        <f t="shared" si="8"/>
        <v>0.60212283292905799</v>
      </c>
      <c r="N111" s="11">
        <f t="shared" si="9"/>
        <v>94.46937965938109</v>
      </c>
      <c r="O111" s="26">
        <f t="shared" si="14"/>
        <v>1.0474562666771603E-2</v>
      </c>
      <c r="P111" s="28">
        <v>1.8968753340604216E-2</v>
      </c>
      <c r="Q111" s="14" t="str">
        <f t="shared" si="15"/>
        <v/>
      </c>
      <c r="T111">
        <f t="shared" si="10"/>
        <v>64.5</v>
      </c>
      <c r="U111" s="13">
        <f t="shared" si="11"/>
        <v>5</v>
      </c>
      <c r="W111">
        <v>67.5</v>
      </c>
      <c r="X111">
        <v>5</v>
      </c>
    </row>
    <row r="112" spans="2:24" x14ac:dyDescent="0.45">
      <c r="B112" s="5">
        <v>1</v>
      </c>
      <c r="C112" s="5">
        <v>71</v>
      </c>
      <c r="D112" s="5">
        <v>3</v>
      </c>
      <c r="E112" s="5">
        <v>1</v>
      </c>
      <c r="F112" s="5">
        <v>67.5</v>
      </c>
      <c r="G112" s="5">
        <v>5</v>
      </c>
      <c r="H112" s="5">
        <v>9.1</v>
      </c>
      <c r="I112" s="5">
        <v>9.1</v>
      </c>
      <c r="J112" s="5">
        <v>0</v>
      </c>
      <c r="K112" s="11">
        <f t="shared" si="12"/>
        <v>9.1</v>
      </c>
      <c r="L112" s="11">
        <f t="shared" si="13"/>
        <v>6.5038821910942679E-3</v>
      </c>
      <c r="M112" s="11">
        <f t="shared" si="8"/>
        <v>0.65876326852761657</v>
      </c>
      <c r="N112" s="11">
        <f t="shared" si="9"/>
        <v>115.44591887209866</v>
      </c>
      <c r="O112" s="26">
        <f t="shared" si="14"/>
        <v>8.5876775217719192E-3</v>
      </c>
      <c r="P112" s="28">
        <v>0.46741418715837146</v>
      </c>
      <c r="Q112" s="14" t="str">
        <f t="shared" si="15"/>
        <v/>
      </c>
      <c r="T112">
        <f t="shared" si="10"/>
        <v>67.5</v>
      </c>
      <c r="U112" s="13">
        <f t="shared" si="11"/>
        <v>5</v>
      </c>
      <c r="W112">
        <v>70.5</v>
      </c>
      <c r="X112">
        <v>5</v>
      </c>
    </row>
    <row r="113" spans="2:24" x14ac:dyDescent="0.45">
      <c r="B113" s="5">
        <v>1</v>
      </c>
      <c r="C113" s="5">
        <v>72</v>
      </c>
      <c r="D113" s="5">
        <v>3</v>
      </c>
      <c r="E113" s="5">
        <v>1</v>
      </c>
      <c r="F113" s="5">
        <v>70.5</v>
      </c>
      <c r="G113" s="5">
        <v>5</v>
      </c>
      <c r="H113" s="5">
        <v>12.85</v>
      </c>
      <c r="I113" s="5">
        <v>12.85</v>
      </c>
      <c r="J113" s="5">
        <v>0</v>
      </c>
      <c r="K113" s="11">
        <f t="shared" si="12"/>
        <v>12.85</v>
      </c>
      <c r="L113" s="11">
        <f t="shared" si="13"/>
        <v>1.2968690823559515E-2</v>
      </c>
      <c r="M113" s="11">
        <f t="shared" si="8"/>
        <v>1.3135688661689577</v>
      </c>
      <c r="N113" s="11">
        <f t="shared" si="9"/>
        <v>914.74832446728226</v>
      </c>
      <c r="O113" s="26">
        <f t="shared" si="14"/>
        <v>1.0920030900212208E-3</v>
      </c>
      <c r="P113" s="28">
        <v>0.47981304465172325</v>
      </c>
      <c r="Q113" s="14" t="str">
        <f t="shared" si="15"/>
        <v/>
      </c>
      <c r="T113">
        <f t="shared" si="10"/>
        <v>70.5</v>
      </c>
      <c r="U113" s="13">
        <f t="shared" si="11"/>
        <v>5</v>
      </c>
      <c r="W113">
        <v>1.5</v>
      </c>
      <c r="X113">
        <v>7</v>
      </c>
    </row>
    <row r="114" spans="2:24" x14ac:dyDescent="0.45">
      <c r="B114" s="5">
        <v>1</v>
      </c>
      <c r="C114" s="5">
        <v>73</v>
      </c>
      <c r="D114" s="5">
        <v>4</v>
      </c>
      <c r="E114" s="5">
        <v>1</v>
      </c>
      <c r="F114" s="5">
        <v>70.5</v>
      </c>
      <c r="G114" s="5">
        <v>7</v>
      </c>
      <c r="H114" s="5">
        <v>13.6</v>
      </c>
      <c r="I114" s="5">
        <v>13.6</v>
      </c>
      <c r="J114" s="5">
        <v>0</v>
      </c>
      <c r="K114" s="11">
        <f t="shared" si="12"/>
        <v>13.6</v>
      </c>
      <c r="L114" s="11">
        <f t="shared" si="13"/>
        <v>1.4526724430199202E-2</v>
      </c>
      <c r="M114" s="11">
        <f t="shared" si="8"/>
        <v>1.4713785067850256</v>
      </c>
      <c r="N114" s="11">
        <f t="shared" si="9"/>
        <v>1442.0254415371912</v>
      </c>
      <c r="O114" s="26">
        <f t="shared" si="14"/>
        <v>6.9298847491883198E-4</v>
      </c>
      <c r="P114" s="28">
        <v>0.78325053534618538</v>
      </c>
      <c r="Q114" s="14" t="str">
        <f t="shared" si="15"/>
        <v/>
      </c>
      <c r="T114">
        <f t="shared" si="10"/>
        <v>70.5</v>
      </c>
      <c r="U114" s="13">
        <f t="shared" si="11"/>
        <v>7</v>
      </c>
      <c r="W114">
        <v>4.5</v>
      </c>
      <c r="X114">
        <v>7</v>
      </c>
    </row>
    <row r="115" spans="2:24" x14ac:dyDescent="0.45">
      <c r="B115" s="5">
        <v>1</v>
      </c>
      <c r="C115" s="5">
        <v>74</v>
      </c>
      <c r="D115" s="5">
        <v>4</v>
      </c>
      <c r="E115" s="5">
        <v>1</v>
      </c>
      <c r="F115" s="5">
        <v>67.5</v>
      </c>
      <c r="G115" s="5">
        <v>7</v>
      </c>
      <c r="H115" s="5">
        <v>4.55</v>
      </c>
      <c r="I115" s="5">
        <v>4.55</v>
      </c>
      <c r="J115" s="5">
        <v>0</v>
      </c>
      <c r="K115" s="11">
        <f t="shared" si="12"/>
        <v>4.55</v>
      </c>
      <c r="L115" s="11">
        <f t="shared" si="13"/>
        <v>1.625970547773567E-3</v>
      </c>
      <c r="M115" s="11">
        <f t="shared" si="8"/>
        <v>0.16469081713190414</v>
      </c>
      <c r="N115" s="11">
        <f t="shared" si="9"/>
        <v>14.853567097528769</v>
      </c>
      <c r="O115" s="26">
        <f t="shared" si="14"/>
        <v>6.3077286887433637E-2</v>
      </c>
      <c r="P115" s="28">
        <v>0.95424539198281821</v>
      </c>
      <c r="Q115" s="14" t="str">
        <f t="shared" si="15"/>
        <v/>
      </c>
      <c r="T115">
        <f t="shared" si="10"/>
        <v>67.5</v>
      </c>
      <c r="U115" s="13">
        <f t="shared" si="11"/>
        <v>7</v>
      </c>
      <c r="W115">
        <v>7.5</v>
      </c>
      <c r="X115">
        <v>7</v>
      </c>
    </row>
    <row r="116" spans="2:24" x14ac:dyDescent="0.45">
      <c r="B116" s="5">
        <v>1</v>
      </c>
      <c r="C116" s="5">
        <v>75</v>
      </c>
      <c r="D116" s="5">
        <v>4</v>
      </c>
      <c r="E116" s="5">
        <v>1</v>
      </c>
      <c r="F116" s="5">
        <v>64.5</v>
      </c>
      <c r="G116" s="5">
        <v>7</v>
      </c>
      <c r="H116" s="5">
        <v>12.75</v>
      </c>
      <c r="I116" s="5">
        <v>12.75</v>
      </c>
      <c r="J116" s="5">
        <v>0</v>
      </c>
      <c r="K116" s="11">
        <f t="shared" si="12"/>
        <v>12.75</v>
      </c>
      <c r="L116" s="11">
        <f t="shared" si="13"/>
        <v>1.2767628893729769E-2</v>
      </c>
      <c r="M116" s="11">
        <f t="shared" si="8"/>
        <v>1.2932037657290265</v>
      </c>
      <c r="N116" s="11">
        <f t="shared" si="9"/>
        <v>861.77904382738916</v>
      </c>
      <c r="O116" s="26">
        <f t="shared" si="14"/>
        <v>1.1590453049994398E-3</v>
      </c>
      <c r="P116" s="28">
        <v>0.82703702889528952</v>
      </c>
      <c r="Q116" s="14" t="str">
        <f t="shared" si="15"/>
        <v/>
      </c>
      <c r="T116">
        <f t="shared" si="10"/>
        <v>64.5</v>
      </c>
      <c r="U116" s="13">
        <f t="shared" si="11"/>
        <v>7</v>
      </c>
      <c r="W116">
        <v>10.5</v>
      </c>
      <c r="X116">
        <v>7</v>
      </c>
    </row>
    <row r="117" spans="2:24" x14ac:dyDescent="0.45">
      <c r="B117" s="5">
        <v>1</v>
      </c>
      <c r="C117" s="5">
        <v>76</v>
      </c>
      <c r="D117" s="5">
        <v>4</v>
      </c>
      <c r="E117" s="5">
        <v>1</v>
      </c>
      <c r="F117" s="5">
        <v>61.5</v>
      </c>
      <c r="G117" s="5">
        <v>7</v>
      </c>
      <c r="H117" s="5">
        <v>12.3</v>
      </c>
      <c r="I117" s="5">
        <v>12.3</v>
      </c>
      <c r="J117" s="5">
        <v>0</v>
      </c>
      <c r="K117" s="11">
        <f t="shared" si="12"/>
        <v>12.3</v>
      </c>
      <c r="L117" s="11">
        <f t="shared" si="13"/>
        <v>1.1882288814039996E-2</v>
      </c>
      <c r="M117" s="11">
        <f t="shared" si="8"/>
        <v>1.2035297052957752</v>
      </c>
      <c r="N117" s="11">
        <f t="shared" si="9"/>
        <v>660.89428783823541</v>
      </c>
      <c r="O117" s="26">
        <f t="shared" si="14"/>
        <v>1.5108152742426828E-3</v>
      </c>
      <c r="P117" s="28">
        <v>0.80088617169579024</v>
      </c>
      <c r="Q117" s="14" t="str">
        <f t="shared" si="15"/>
        <v/>
      </c>
      <c r="T117">
        <f t="shared" si="10"/>
        <v>61.5</v>
      </c>
      <c r="U117" s="13">
        <f t="shared" si="11"/>
        <v>7</v>
      </c>
      <c r="W117">
        <v>13.5</v>
      </c>
      <c r="X117">
        <v>7</v>
      </c>
    </row>
    <row r="118" spans="2:24" x14ac:dyDescent="0.45">
      <c r="B118" s="5">
        <v>1</v>
      </c>
      <c r="C118" s="5">
        <v>77</v>
      </c>
      <c r="D118" s="5">
        <v>4</v>
      </c>
      <c r="E118" s="5">
        <v>1</v>
      </c>
      <c r="F118" s="5">
        <v>58.5</v>
      </c>
      <c r="G118" s="5">
        <v>7</v>
      </c>
      <c r="H118" s="5">
        <v>13</v>
      </c>
      <c r="I118" s="5">
        <v>13</v>
      </c>
      <c r="J118" s="5">
        <v>0</v>
      </c>
      <c r="K118" s="11">
        <f t="shared" si="12"/>
        <v>13</v>
      </c>
      <c r="L118" s="11">
        <f t="shared" si="13"/>
        <v>1.3273228961416876E-2</v>
      </c>
      <c r="M118" s="11">
        <f t="shared" si="8"/>
        <v>1.3444148337298301</v>
      </c>
      <c r="N118" s="11">
        <f t="shared" si="9"/>
        <v>1000.8267490388608</v>
      </c>
      <c r="O118" s="26">
        <f t="shared" si="14"/>
        <v>9.9817658188838809E-4</v>
      </c>
      <c r="P118" s="28">
        <v>0.84048122555792837</v>
      </c>
      <c r="Q118" s="14" t="str">
        <f t="shared" si="15"/>
        <v/>
      </c>
      <c r="T118">
        <f t="shared" si="10"/>
        <v>58.5</v>
      </c>
      <c r="U118" s="13">
        <f t="shared" si="11"/>
        <v>7</v>
      </c>
      <c r="W118">
        <v>16.5</v>
      </c>
      <c r="X118">
        <v>7</v>
      </c>
    </row>
    <row r="119" spans="2:24" x14ac:dyDescent="0.45">
      <c r="B119" s="5">
        <v>1</v>
      </c>
      <c r="C119" s="5">
        <v>78</v>
      </c>
      <c r="D119" s="5">
        <v>4</v>
      </c>
      <c r="E119" s="5">
        <v>1</v>
      </c>
      <c r="F119" s="5">
        <v>55.5</v>
      </c>
      <c r="G119" s="5">
        <v>7</v>
      </c>
      <c r="H119" s="5">
        <v>11.35</v>
      </c>
      <c r="I119" s="5">
        <v>11.35</v>
      </c>
      <c r="J119" s="5">
        <v>0</v>
      </c>
      <c r="K119" s="11">
        <f t="shared" si="12"/>
        <v>11.35</v>
      </c>
      <c r="L119" s="11">
        <f t="shared" si="13"/>
        <v>1.0117695490426777E-2</v>
      </c>
      <c r="M119" s="11">
        <f t="shared" si="8"/>
        <v>1.0247981060246214</v>
      </c>
      <c r="N119" s="11">
        <f t="shared" si="9"/>
        <v>383.57095611329578</v>
      </c>
      <c r="O119" s="26">
        <f t="shared" si="14"/>
        <v>2.6003003713712669E-3</v>
      </c>
      <c r="P119" s="28">
        <v>0.84213695773911401</v>
      </c>
      <c r="Q119" s="14" t="str">
        <f t="shared" si="15"/>
        <v/>
      </c>
      <c r="T119">
        <f t="shared" si="10"/>
        <v>55.5</v>
      </c>
      <c r="U119" s="13">
        <f t="shared" si="11"/>
        <v>7</v>
      </c>
      <c r="W119">
        <v>19.5</v>
      </c>
      <c r="X119">
        <v>7</v>
      </c>
    </row>
    <row r="120" spans="2:24" x14ac:dyDescent="0.45">
      <c r="B120" s="5">
        <v>1</v>
      </c>
      <c r="C120" s="5">
        <v>79</v>
      </c>
      <c r="D120" s="5">
        <v>4</v>
      </c>
      <c r="E120" s="5">
        <v>1</v>
      </c>
      <c r="F120" s="5">
        <v>52.5</v>
      </c>
      <c r="G120" s="5">
        <v>7</v>
      </c>
      <c r="H120" s="5">
        <v>9.4</v>
      </c>
      <c r="I120" s="5">
        <v>9.4</v>
      </c>
      <c r="J120" s="5">
        <v>0</v>
      </c>
      <c r="K120" s="11">
        <f t="shared" si="12"/>
        <v>9.4</v>
      </c>
      <c r="L120" s="11">
        <f t="shared" si="13"/>
        <v>6.939778171779854E-3</v>
      </c>
      <c r="M120" s="11">
        <f t="shared" si="8"/>
        <v>0.70291416987199884</v>
      </c>
      <c r="N120" s="11">
        <f t="shared" si="9"/>
        <v>134.52629315722041</v>
      </c>
      <c r="O120" s="26">
        <f t="shared" si="14"/>
        <v>7.3786420088973736E-3</v>
      </c>
      <c r="P120" s="28">
        <v>0.88291790295805694</v>
      </c>
      <c r="Q120" s="14" t="str">
        <f t="shared" si="15"/>
        <v/>
      </c>
      <c r="T120">
        <f t="shared" si="10"/>
        <v>52.5</v>
      </c>
      <c r="U120" s="13">
        <f t="shared" si="11"/>
        <v>7</v>
      </c>
      <c r="W120">
        <v>22.5</v>
      </c>
      <c r="X120">
        <v>7</v>
      </c>
    </row>
    <row r="121" spans="2:24" x14ac:dyDescent="0.45">
      <c r="B121" s="5">
        <v>1</v>
      </c>
      <c r="C121" s="5">
        <v>80</v>
      </c>
      <c r="D121" s="5">
        <v>4</v>
      </c>
      <c r="E121" s="5">
        <v>1</v>
      </c>
      <c r="F121" s="5">
        <v>49.5</v>
      </c>
      <c r="G121" s="5">
        <v>7</v>
      </c>
      <c r="H121" s="5">
        <v>12.85</v>
      </c>
      <c r="I121" s="5">
        <v>12.85</v>
      </c>
      <c r="J121" s="5">
        <v>0</v>
      </c>
      <c r="K121" s="11">
        <f t="shared" si="12"/>
        <v>12.85</v>
      </c>
      <c r="L121" s="11">
        <f t="shared" si="13"/>
        <v>1.2968690823559515E-2</v>
      </c>
      <c r="M121" s="11">
        <f t="shared" si="8"/>
        <v>1.3135688661689577</v>
      </c>
      <c r="N121" s="11">
        <f t="shared" si="9"/>
        <v>914.74832446728226</v>
      </c>
      <c r="O121" s="26">
        <f t="shared" si="14"/>
        <v>1.0920030900212208E-3</v>
      </c>
      <c r="P121" s="28">
        <v>0.43262068081061233</v>
      </c>
      <c r="Q121" s="14" t="str">
        <f t="shared" si="15"/>
        <v/>
      </c>
      <c r="T121">
        <f t="shared" si="10"/>
        <v>49.5</v>
      </c>
      <c r="U121" s="13">
        <f t="shared" si="11"/>
        <v>7</v>
      </c>
      <c r="W121">
        <v>25.5</v>
      </c>
      <c r="X121">
        <v>7</v>
      </c>
    </row>
    <row r="122" spans="2:24" x14ac:dyDescent="0.45">
      <c r="B122" s="5">
        <v>1</v>
      </c>
      <c r="C122" s="5">
        <v>81</v>
      </c>
      <c r="D122" s="5">
        <v>4</v>
      </c>
      <c r="E122" s="5">
        <v>1</v>
      </c>
      <c r="F122" s="5">
        <v>46.5</v>
      </c>
      <c r="G122" s="5">
        <v>7</v>
      </c>
      <c r="H122" s="5">
        <v>12.25</v>
      </c>
      <c r="I122" s="5">
        <v>12.25</v>
      </c>
      <c r="J122" s="5">
        <v>0</v>
      </c>
      <c r="K122" s="11">
        <f t="shared" si="12"/>
        <v>12.25</v>
      </c>
      <c r="L122" s="11">
        <f t="shared" si="13"/>
        <v>1.1785881189482959E-2</v>
      </c>
      <c r="M122" s="11">
        <f t="shared" si="8"/>
        <v>1.1937647987371753</v>
      </c>
      <c r="N122" s="11">
        <f t="shared" si="9"/>
        <v>641.8852393298896</v>
      </c>
      <c r="O122" s="26">
        <f t="shared" si="14"/>
        <v>1.5554875720001915E-3</v>
      </c>
      <c r="P122" s="28">
        <v>1.2740717079899433E-2</v>
      </c>
      <c r="Q122" s="14" t="str">
        <f t="shared" si="15"/>
        <v/>
      </c>
      <c r="T122">
        <f t="shared" si="10"/>
        <v>46.5</v>
      </c>
      <c r="U122" s="13">
        <f t="shared" si="11"/>
        <v>7</v>
      </c>
      <c r="W122">
        <v>28.5</v>
      </c>
      <c r="X122">
        <v>7</v>
      </c>
    </row>
    <row r="123" spans="2:24" x14ac:dyDescent="0.45">
      <c r="B123" s="5">
        <v>1</v>
      </c>
      <c r="C123" s="5">
        <v>82</v>
      </c>
      <c r="D123" s="5">
        <v>4</v>
      </c>
      <c r="E123" s="5">
        <v>1</v>
      </c>
      <c r="F123" s="5">
        <v>43.5</v>
      </c>
      <c r="G123" s="5">
        <v>7</v>
      </c>
      <c r="H123" s="5">
        <v>5.3</v>
      </c>
      <c r="I123" s="5">
        <v>5.3</v>
      </c>
      <c r="J123" s="5">
        <v>0</v>
      </c>
      <c r="K123" s="11">
        <f t="shared" si="12"/>
        <v>5.3</v>
      </c>
      <c r="L123" s="11">
        <f t="shared" si="13"/>
        <v>2.2061834409834321E-3</v>
      </c>
      <c r="M123" s="11">
        <f t="shared" si="8"/>
        <v>0.22345924662408831</v>
      </c>
      <c r="N123" s="11">
        <f t="shared" si="9"/>
        <v>20.11500020980548</v>
      </c>
      <c r="O123" s="26">
        <f t="shared" si="14"/>
        <v>4.73596964273586E-2</v>
      </c>
      <c r="P123" s="28">
        <v>0.52269554205561164</v>
      </c>
      <c r="Q123" s="14" t="str">
        <f t="shared" si="15"/>
        <v/>
      </c>
      <c r="T123">
        <f t="shared" si="10"/>
        <v>43.5</v>
      </c>
      <c r="U123" s="13">
        <f t="shared" si="11"/>
        <v>7</v>
      </c>
      <c r="W123">
        <v>31.5</v>
      </c>
      <c r="X123">
        <v>7</v>
      </c>
    </row>
    <row r="124" spans="2:24" x14ac:dyDescent="0.45">
      <c r="B124" s="5">
        <v>1</v>
      </c>
      <c r="C124" s="5">
        <v>83</v>
      </c>
      <c r="D124" s="5">
        <v>4</v>
      </c>
      <c r="E124" s="5">
        <v>1</v>
      </c>
      <c r="F124" s="5">
        <v>40.5</v>
      </c>
      <c r="G124" s="5">
        <v>7</v>
      </c>
      <c r="H124" s="5">
        <v>12.2</v>
      </c>
      <c r="I124" s="5">
        <v>12.2</v>
      </c>
      <c r="J124" s="5">
        <v>0</v>
      </c>
      <c r="K124" s="11">
        <f t="shared" si="12"/>
        <v>12.2</v>
      </c>
      <c r="L124" s="11">
        <f t="shared" si="13"/>
        <v>1.1689866264007618E-2</v>
      </c>
      <c r="M124" s="11">
        <f t="shared" si="8"/>
        <v>1.184039667765372</v>
      </c>
      <c r="N124" s="11">
        <f t="shared" si="9"/>
        <v>623.46098056006133</v>
      </c>
      <c r="O124" s="26">
        <f t="shared" si="14"/>
        <v>1.6013810808532813E-3</v>
      </c>
      <c r="P124" s="28">
        <v>0.74689153979490031</v>
      </c>
      <c r="Q124" s="14" t="str">
        <f t="shared" si="15"/>
        <v/>
      </c>
      <c r="T124">
        <f t="shared" si="10"/>
        <v>40.5</v>
      </c>
      <c r="U124" s="13">
        <f t="shared" si="11"/>
        <v>7</v>
      </c>
      <c r="W124">
        <v>34.5</v>
      </c>
      <c r="X124">
        <v>7</v>
      </c>
    </row>
    <row r="125" spans="2:24" x14ac:dyDescent="0.45">
      <c r="B125" s="5">
        <v>1</v>
      </c>
      <c r="C125" s="5">
        <v>84</v>
      </c>
      <c r="D125" s="5">
        <v>4</v>
      </c>
      <c r="E125" s="5">
        <v>1</v>
      </c>
      <c r="F125" s="5">
        <v>37.5</v>
      </c>
      <c r="G125" s="5">
        <v>7</v>
      </c>
      <c r="H125" s="5">
        <v>0</v>
      </c>
      <c r="I125" s="5">
        <v>0</v>
      </c>
      <c r="J125" s="5">
        <v>0</v>
      </c>
      <c r="K125" s="11">
        <f t="shared" si="12"/>
        <v>0</v>
      </c>
      <c r="L125" s="11">
        <f t="shared" si="13"/>
        <v>0</v>
      </c>
      <c r="M125" s="11">
        <f t="shared" si="8"/>
        <v>0</v>
      </c>
      <c r="N125" s="11">
        <f t="shared" si="9"/>
        <v>3.1675212169285252</v>
      </c>
      <c r="O125" s="26" t="str">
        <f t="shared" si="14"/>
        <v/>
      </c>
      <c r="P125" s="28">
        <v>4.2020856917289073E-2</v>
      </c>
      <c r="Q125" s="14" t="str">
        <f t="shared" si="15"/>
        <v/>
      </c>
      <c r="T125">
        <f t="shared" si="10"/>
        <v>37.5</v>
      </c>
      <c r="U125" s="13">
        <f t="shared" si="11"/>
        <v>7</v>
      </c>
      <c r="W125">
        <v>37.5</v>
      </c>
      <c r="X125">
        <v>7</v>
      </c>
    </row>
    <row r="126" spans="2:24" x14ac:dyDescent="0.45">
      <c r="B126" s="5">
        <v>1</v>
      </c>
      <c r="C126" s="5">
        <v>85</v>
      </c>
      <c r="D126" s="5">
        <v>4</v>
      </c>
      <c r="E126" s="5">
        <v>1</v>
      </c>
      <c r="F126" s="5">
        <v>34.5</v>
      </c>
      <c r="G126" s="5">
        <v>7</v>
      </c>
      <c r="H126" s="5">
        <v>8.5500000000000007</v>
      </c>
      <c r="I126" s="5">
        <v>8.5500000000000007</v>
      </c>
      <c r="J126" s="5">
        <v>0</v>
      </c>
      <c r="K126" s="11">
        <f t="shared" si="12"/>
        <v>8.5500000000000007</v>
      </c>
      <c r="L126" s="11">
        <f t="shared" si="13"/>
        <v>5.7414569239761966E-3</v>
      </c>
      <c r="M126" s="11">
        <f t="shared" si="8"/>
        <v>0.58153896676174499</v>
      </c>
      <c r="N126" s="11">
        <f t="shared" si="9"/>
        <v>87.714314434700754</v>
      </c>
      <c r="O126" s="26">
        <f t="shared" si="14"/>
        <v>1.1272138057675685E-2</v>
      </c>
      <c r="P126" s="28">
        <v>0.321075142957568</v>
      </c>
      <c r="Q126" s="14" t="str">
        <f t="shared" si="15"/>
        <v/>
      </c>
      <c r="T126">
        <f t="shared" si="10"/>
        <v>34.5</v>
      </c>
      <c r="U126" s="13">
        <f t="shared" si="11"/>
        <v>7</v>
      </c>
      <c r="W126">
        <v>40.5</v>
      </c>
      <c r="X126">
        <v>7</v>
      </c>
    </row>
    <row r="127" spans="2:24" x14ac:dyDescent="0.45">
      <c r="B127" s="5">
        <v>1</v>
      </c>
      <c r="C127" s="5">
        <v>86</v>
      </c>
      <c r="D127" s="5">
        <v>4</v>
      </c>
      <c r="E127" s="5">
        <v>1</v>
      </c>
      <c r="F127" s="5">
        <v>31.5</v>
      </c>
      <c r="G127" s="5">
        <v>7</v>
      </c>
      <c r="H127" s="5">
        <v>11.3</v>
      </c>
      <c r="I127" s="5">
        <v>11.3</v>
      </c>
      <c r="J127" s="5">
        <v>0</v>
      </c>
      <c r="K127" s="11">
        <f t="shared" si="12"/>
        <v>11.3</v>
      </c>
      <c r="L127" s="11">
        <f t="shared" si="13"/>
        <v>1.0028749148422018E-2</v>
      </c>
      <c r="M127" s="11">
        <f t="shared" si="8"/>
        <v>1.0157889356151597</v>
      </c>
      <c r="N127" s="11">
        <f t="shared" si="9"/>
        <v>372.97058604432181</v>
      </c>
      <c r="O127" s="26">
        <f t="shared" si="14"/>
        <v>2.6740070939201832E-3</v>
      </c>
      <c r="P127" s="28">
        <v>9.1302591085797857E-2</v>
      </c>
      <c r="Q127" s="14" t="str">
        <f t="shared" si="15"/>
        <v/>
      </c>
      <c r="T127">
        <f t="shared" si="10"/>
        <v>31.5</v>
      </c>
      <c r="U127" s="13">
        <f t="shared" si="11"/>
        <v>7</v>
      </c>
      <c r="W127">
        <v>43.5</v>
      </c>
      <c r="X127">
        <v>7</v>
      </c>
    </row>
    <row r="128" spans="2:24" x14ac:dyDescent="0.45">
      <c r="B128" s="5">
        <v>1</v>
      </c>
      <c r="C128" s="5">
        <v>87</v>
      </c>
      <c r="D128" s="5">
        <v>4</v>
      </c>
      <c r="E128" s="5">
        <v>1</v>
      </c>
      <c r="F128" s="5">
        <v>28.5</v>
      </c>
      <c r="G128" s="5">
        <v>7</v>
      </c>
      <c r="H128" s="5">
        <v>8.1</v>
      </c>
      <c r="I128" s="5">
        <v>8.1</v>
      </c>
      <c r="J128" s="5">
        <v>0</v>
      </c>
      <c r="K128" s="11">
        <f t="shared" si="12"/>
        <v>8.1</v>
      </c>
      <c r="L128" s="11">
        <f t="shared" si="13"/>
        <v>5.152997350050658E-3</v>
      </c>
      <c r="M128" s="11">
        <f t="shared" si="8"/>
        <v>0.52193524994682927</v>
      </c>
      <c r="N128" s="11">
        <f t="shared" si="9"/>
        <v>70.443291125333857</v>
      </c>
      <c r="O128" s="26">
        <f t="shared" si="14"/>
        <v>1.3997115533853077E-2</v>
      </c>
      <c r="P128" s="28">
        <v>0.94047310601122813</v>
      </c>
      <c r="Q128" s="14" t="str">
        <f t="shared" si="15"/>
        <v/>
      </c>
      <c r="T128">
        <f t="shared" si="10"/>
        <v>28.5</v>
      </c>
      <c r="U128" s="13">
        <f t="shared" si="11"/>
        <v>7</v>
      </c>
      <c r="W128">
        <v>46.5</v>
      </c>
      <c r="X128">
        <v>7</v>
      </c>
    </row>
    <row r="129" spans="2:24" x14ac:dyDescent="0.45">
      <c r="B129" s="5">
        <v>1</v>
      </c>
      <c r="C129" s="5">
        <v>88</v>
      </c>
      <c r="D129" s="5">
        <v>4</v>
      </c>
      <c r="E129" s="5">
        <v>1</v>
      </c>
      <c r="F129" s="5">
        <v>25.5</v>
      </c>
      <c r="G129" s="5">
        <v>7</v>
      </c>
      <c r="H129" s="5">
        <v>8.9499999999999993</v>
      </c>
      <c r="I129" s="5">
        <v>8.9499999999999993</v>
      </c>
      <c r="J129" s="5">
        <v>0</v>
      </c>
      <c r="K129" s="11">
        <f t="shared" si="12"/>
        <v>8.9499999999999993</v>
      </c>
      <c r="L129" s="11">
        <f t="shared" si="13"/>
        <v>6.2912356383544093E-3</v>
      </c>
      <c r="M129" s="11">
        <f t="shared" si="8"/>
        <v>0.63722478827718165</v>
      </c>
      <c r="N129" s="11">
        <f t="shared" si="9"/>
        <v>107.03406590414122</v>
      </c>
      <c r="O129" s="26">
        <f t="shared" si="14"/>
        <v>9.2563395779929891E-3</v>
      </c>
      <c r="P129" s="28">
        <v>0.59569798701271992</v>
      </c>
      <c r="Q129" s="14" t="str">
        <f t="shared" si="15"/>
        <v/>
      </c>
      <c r="T129">
        <f t="shared" si="10"/>
        <v>25.5</v>
      </c>
      <c r="U129" s="13">
        <f t="shared" si="11"/>
        <v>7</v>
      </c>
      <c r="W129">
        <v>49.5</v>
      </c>
      <c r="X129">
        <v>7</v>
      </c>
    </row>
    <row r="130" spans="2:24" x14ac:dyDescent="0.45">
      <c r="B130" s="5">
        <v>1</v>
      </c>
      <c r="C130" s="5">
        <v>89</v>
      </c>
      <c r="D130" s="5">
        <v>4</v>
      </c>
      <c r="E130" s="5">
        <v>1</v>
      </c>
      <c r="F130" s="5">
        <v>22.5</v>
      </c>
      <c r="G130" s="5">
        <v>7</v>
      </c>
      <c r="H130" s="5">
        <v>2.2000000000000002</v>
      </c>
      <c r="I130" s="5">
        <v>2.2000000000000002</v>
      </c>
      <c r="J130" s="5">
        <v>0</v>
      </c>
      <c r="K130" s="11">
        <f t="shared" si="12"/>
        <v>2.2000000000000002</v>
      </c>
      <c r="L130" s="11">
        <f t="shared" si="13"/>
        <v>3.8013271108436504E-4</v>
      </c>
      <c r="M130" s="11">
        <f t="shared" si="8"/>
        <v>3.8502768019244842E-2</v>
      </c>
      <c r="N130" s="11">
        <f t="shared" si="9"/>
        <v>6.2778814676603751</v>
      </c>
      <c r="O130" s="26">
        <f t="shared" si="14"/>
        <v>0.13740262251364621</v>
      </c>
      <c r="P130" s="28">
        <v>0.90208357108479653</v>
      </c>
      <c r="Q130" s="14" t="str">
        <f t="shared" si="15"/>
        <v/>
      </c>
      <c r="R130">
        <f>R97+1</f>
        <v>17</v>
      </c>
      <c r="T130">
        <f t="shared" si="10"/>
        <v>22.5</v>
      </c>
      <c r="U130" s="13">
        <f t="shared" si="11"/>
        <v>7</v>
      </c>
      <c r="W130">
        <v>52.5</v>
      </c>
      <c r="X130">
        <v>7</v>
      </c>
    </row>
    <row r="131" spans="2:24" x14ac:dyDescent="0.45">
      <c r="B131" s="5">
        <v>1</v>
      </c>
      <c r="C131" s="5">
        <v>90</v>
      </c>
      <c r="D131" s="5">
        <v>4</v>
      </c>
      <c r="E131" s="5">
        <v>1</v>
      </c>
      <c r="F131" s="5">
        <v>19.5</v>
      </c>
      <c r="G131" s="5">
        <v>7</v>
      </c>
      <c r="H131" s="5">
        <v>11.75</v>
      </c>
      <c r="I131" s="5">
        <v>11.75</v>
      </c>
      <c r="J131" s="5">
        <v>0</v>
      </c>
      <c r="K131" s="11">
        <f t="shared" si="12"/>
        <v>11.75</v>
      </c>
      <c r="L131" s="11">
        <f t="shared" si="13"/>
        <v>1.0843403393406021E-2</v>
      </c>
      <c r="M131" s="11">
        <f t="shared" si="8"/>
        <v>1.0983033904249981</v>
      </c>
      <c r="N131" s="11">
        <f t="shared" si="9"/>
        <v>481.02619708779298</v>
      </c>
      <c r="O131" s="26">
        <f t="shared" si="14"/>
        <v>2.0745760418034997E-3</v>
      </c>
      <c r="P131" s="28">
        <v>0.19268664732639262</v>
      </c>
      <c r="Q131" s="14" t="str">
        <f t="shared" si="15"/>
        <v/>
      </c>
      <c r="T131">
        <f t="shared" si="10"/>
        <v>19.5</v>
      </c>
      <c r="U131" s="13">
        <f t="shared" si="11"/>
        <v>7</v>
      </c>
      <c r="W131">
        <v>55.5</v>
      </c>
      <c r="X131">
        <v>7</v>
      </c>
    </row>
    <row r="132" spans="2:24" x14ac:dyDescent="0.45">
      <c r="B132" s="5">
        <v>1</v>
      </c>
      <c r="C132" s="5">
        <v>91</v>
      </c>
      <c r="D132" s="5">
        <v>4</v>
      </c>
      <c r="E132" s="5">
        <v>1</v>
      </c>
      <c r="F132" s="5">
        <v>16.5</v>
      </c>
      <c r="G132" s="5">
        <v>7</v>
      </c>
      <c r="H132" s="5">
        <v>0</v>
      </c>
      <c r="I132" s="5">
        <v>0</v>
      </c>
      <c r="J132" s="5">
        <v>0</v>
      </c>
      <c r="K132" s="11">
        <f t="shared" si="12"/>
        <v>0</v>
      </c>
      <c r="L132" s="11">
        <f t="shared" si="13"/>
        <v>0</v>
      </c>
      <c r="M132" s="11">
        <f t="shared" si="8"/>
        <v>0</v>
      </c>
      <c r="N132" s="11">
        <f t="shared" si="9"/>
        <v>3.1675212169285252</v>
      </c>
      <c r="O132" s="26" t="str">
        <f t="shared" si="14"/>
        <v/>
      </c>
      <c r="P132" s="28">
        <v>1.722833722998196E-3</v>
      </c>
      <c r="Q132" s="14" t="str">
        <f t="shared" si="15"/>
        <v/>
      </c>
      <c r="T132">
        <f t="shared" si="10"/>
        <v>16.5</v>
      </c>
      <c r="U132" s="13">
        <f t="shared" si="11"/>
        <v>7</v>
      </c>
      <c r="W132">
        <v>58.5</v>
      </c>
      <c r="X132">
        <v>7</v>
      </c>
    </row>
    <row r="133" spans="2:24" x14ac:dyDescent="0.45">
      <c r="B133" s="5">
        <v>1</v>
      </c>
      <c r="C133" s="5">
        <v>92</v>
      </c>
      <c r="D133" s="5">
        <v>4</v>
      </c>
      <c r="E133" s="5">
        <v>1</v>
      </c>
      <c r="F133" s="5">
        <v>13.5</v>
      </c>
      <c r="G133" s="5">
        <v>7</v>
      </c>
      <c r="H133" s="5">
        <v>10.25</v>
      </c>
      <c r="I133" s="5">
        <v>10.25</v>
      </c>
      <c r="J133" s="5">
        <v>0</v>
      </c>
      <c r="K133" s="11">
        <f t="shared" si="12"/>
        <v>10.25</v>
      </c>
      <c r="L133" s="11">
        <f t="shared" si="13"/>
        <v>8.2515894541944409E-3</v>
      </c>
      <c r="M133" s="11">
        <f t="shared" si="8"/>
        <v>0.8357845175665104</v>
      </c>
      <c r="N133" s="11">
        <f t="shared" si="9"/>
        <v>209.99165282135243</v>
      </c>
      <c r="O133" s="26">
        <f t="shared" si="14"/>
        <v>4.7395239888788909E-3</v>
      </c>
      <c r="P133" s="28">
        <v>0.84700917502443307</v>
      </c>
      <c r="Q133" s="14" t="str">
        <f t="shared" si="15"/>
        <v/>
      </c>
      <c r="T133">
        <f t="shared" si="10"/>
        <v>13.5</v>
      </c>
      <c r="U133" s="13">
        <f t="shared" si="11"/>
        <v>7</v>
      </c>
      <c r="W133">
        <v>61.5</v>
      </c>
      <c r="X133">
        <v>7</v>
      </c>
    </row>
    <row r="134" spans="2:24" x14ac:dyDescent="0.45">
      <c r="B134" s="5">
        <v>1</v>
      </c>
      <c r="C134" s="5">
        <v>93</v>
      </c>
      <c r="D134" s="5">
        <v>4</v>
      </c>
      <c r="E134" s="5">
        <v>1</v>
      </c>
      <c r="F134" s="5">
        <v>10.5</v>
      </c>
      <c r="G134" s="5">
        <v>7</v>
      </c>
      <c r="H134" s="5">
        <v>8.65</v>
      </c>
      <c r="I134" s="5">
        <v>8.65</v>
      </c>
      <c r="J134" s="5">
        <v>0</v>
      </c>
      <c r="K134" s="11">
        <f t="shared" si="12"/>
        <v>8.65</v>
      </c>
      <c r="L134" s="11">
        <f t="shared" si="13"/>
        <v>5.8765454080805576E-3</v>
      </c>
      <c r="M134" s="11">
        <f t="shared" si="8"/>
        <v>0.59522176861982368</v>
      </c>
      <c r="N134" s="11">
        <f t="shared" si="9"/>
        <v>92.156159554026388</v>
      </c>
      <c r="O134" s="26">
        <f t="shared" si="14"/>
        <v>1.0734663223423757E-2</v>
      </c>
      <c r="P134" s="28">
        <v>0.84595581751318982</v>
      </c>
      <c r="Q134" s="14" t="str">
        <f t="shared" si="15"/>
        <v/>
      </c>
      <c r="T134">
        <f t="shared" si="10"/>
        <v>10.5</v>
      </c>
      <c r="U134" s="13">
        <f t="shared" si="11"/>
        <v>7</v>
      </c>
      <c r="W134">
        <v>64.5</v>
      </c>
      <c r="X134">
        <v>7</v>
      </c>
    </row>
    <row r="135" spans="2:24" x14ac:dyDescent="0.45">
      <c r="B135" s="5">
        <v>1</v>
      </c>
      <c r="C135" s="5">
        <v>94</v>
      </c>
      <c r="D135" s="5">
        <v>4</v>
      </c>
      <c r="E135" s="5">
        <v>1</v>
      </c>
      <c r="F135" s="5">
        <v>7.5</v>
      </c>
      <c r="G135" s="5">
        <v>7</v>
      </c>
      <c r="H135" s="5">
        <v>11</v>
      </c>
      <c r="I135" s="5">
        <v>11</v>
      </c>
      <c r="J135" s="5">
        <v>0</v>
      </c>
      <c r="K135" s="11">
        <f t="shared" si="12"/>
        <v>11</v>
      </c>
      <c r="L135" s="11">
        <f t="shared" si="13"/>
        <v>9.5033177771091243E-3</v>
      </c>
      <c r="M135" s="11">
        <f t="shared" si="8"/>
        <v>0.96256920048112093</v>
      </c>
      <c r="N135" s="11">
        <f t="shared" si="9"/>
        <v>315.64888898816611</v>
      </c>
      <c r="O135" s="26">
        <f t="shared" si="14"/>
        <v>3.1580720311239485E-3</v>
      </c>
      <c r="P135" s="28">
        <v>0.66663684071172469</v>
      </c>
      <c r="Q135" s="14" t="str">
        <f t="shared" si="15"/>
        <v/>
      </c>
      <c r="T135">
        <f t="shared" si="10"/>
        <v>7.5</v>
      </c>
      <c r="U135" s="13">
        <f t="shared" si="11"/>
        <v>7</v>
      </c>
      <c r="W135">
        <v>67.5</v>
      </c>
      <c r="X135">
        <v>7</v>
      </c>
    </row>
    <row r="136" spans="2:24" x14ac:dyDescent="0.45">
      <c r="B136" s="5">
        <v>1</v>
      </c>
      <c r="C136" s="5">
        <v>95</v>
      </c>
      <c r="D136" s="5">
        <v>4</v>
      </c>
      <c r="E136" s="5">
        <v>1</v>
      </c>
      <c r="F136" s="5">
        <v>4.5</v>
      </c>
      <c r="G136" s="5">
        <v>7</v>
      </c>
      <c r="H136" s="5">
        <v>9.6999999999999993</v>
      </c>
      <c r="I136" s="5">
        <v>9.6999999999999993</v>
      </c>
      <c r="J136" s="5">
        <v>0</v>
      </c>
      <c r="K136" s="11">
        <f t="shared" si="12"/>
        <v>9.6999999999999993</v>
      </c>
      <c r="L136" s="11">
        <f t="shared" si="13"/>
        <v>7.3898113194065902E-3</v>
      </c>
      <c r="M136" s="11">
        <f t="shared" si="8"/>
        <v>0.74849699234106326</v>
      </c>
      <c r="N136" s="11">
        <f t="shared" si="9"/>
        <v>157.10489727612926</v>
      </c>
      <c r="O136" s="26">
        <f t="shared" si="14"/>
        <v>6.3249147700561448E-3</v>
      </c>
      <c r="P136" s="28">
        <v>0.86520899049199196</v>
      </c>
      <c r="Q136" s="14" t="str">
        <f t="shared" si="15"/>
        <v/>
      </c>
      <c r="T136">
        <f t="shared" si="10"/>
        <v>4.5</v>
      </c>
      <c r="U136" s="13">
        <f t="shared" si="11"/>
        <v>7</v>
      </c>
      <c r="W136">
        <v>70.5</v>
      </c>
      <c r="X136">
        <v>7</v>
      </c>
    </row>
    <row r="137" spans="2:24" x14ac:dyDescent="0.45">
      <c r="B137" s="5">
        <v>1</v>
      </c>
      <c r="C137" s="5">
        <v>96</v>
      </c>
      <c r="D137" s="5">
        <v>4</v>
      </c>
      <c r="E137" s="5">
        <v>1</v>
      </c>
      <c r="F137" s="5">
        <v>1.5</v>
      </c>
      <c r="G137" s="5">
        <v>7</v>
      </c>
      <c r="H137" s="5">
        <v>11.9</v>
      </c>
      <c r="I137" s="5">
        <v>11.9</v>
      </c>
      <c r="J137" s="5">
        <v>0</v>
      </c>
      <c r="K137" s="11">
        <f t="shared" si="12"/>
        <v>11.9</v>
      </c>
      <c r="L137" s="11">
        <f t="shared" si="13"/>
        <v>1.1122023391871266E-2</v>
      </c>
      <c r="M137" s="11">
        <f t="shared" si="8"/>
        <v>1.1265241692572856</v>
      </c>
      <c r="N137" s="11">
        <f t="shared" si="9"/>
        <v>524.17594829637233</v>
      </c>
      <c r="O137" s="26">
        <f t="shared" si="14"/>
        <v>1.9041237574644043E-3</v>
      </c>
      <c r="P137" s="28">
        <v>0.36209387455717046</v>
      </c>
      <c r="Q137" s="14" t="str">
        <f t="shared" si="15"/>
        <v/>
      </c>
      <c r="T137">
        <f t="shared" si="10"/>
        <v>1.5</v>
      </c>
      <c r="U137" s="13">
        <f t="shared" si="11"/>
        <v>7</v>
      </c>
      <c r="W137">
        <v>1.5</v>
      </c>
      <c r="X137">
        <v>9</v>
      </c>
    </row>
    <row r="138" spans="2:24" x14ac:dyDescent="0.45">
      <c r="B138" s="5">
        <v>1</v>
      </c>
      <c r="C138" s="5">
        <v>97</v>
      </c>
      <c r="D138" s="5">
        <v>5</v>
      </c>
      <c r="E138" s="5">
        <v>1</v>
      </c>
      <c r="F138" s="5">
        <v>1.5</v>
      </c>
      <c r="G138" s="5">
        <v>9</v>
      </c>
      <c r="H138" s="5">
        <v>0</v>
      </c>
      <c r="I138" s="5">
        <v>0</v>
      </c>
      <c r="J138" s="5">
        <v>0</v>
      </c>
      <c r="K138" s="11">
        <f t="shared" si="12"/>
        <v>0</v>
      </c>
      <c r="L138" s="11">
        <f t="shared" si="13"/>
        <v>0</v>
      </c>
      <c r="M138" s="11">
        <f t="shared" si="8"/>
        <v>0</v>
      </c>
      <c r="N138" s="11">
        <f t="shared" si="9"/>
        <v>3.1675212169285252</v>
      </c>
      <c r="O138" s="26" t="str">
        <f t="shared" si="14"/>
        <v/>
      </c>
      <c r="P138" s="28">
        <v>0.49176429227080809</v>
      </c>
      <c r="Q138" s="14" t="str">
        <f t="shared" si="15"/>
        <v/>
      </c>
      <c r="T138">
        <f t="shared" si="10"/>
        <v>1.5</v>
      </c>
      <c r="U138" s="13">
        <f t="shared" si="11"/>
        <v>9</v>
      </c>
      <c r="W138">
        <v>4.5</v>
      </c>
      <c r="X138">
        <v>9</v>
      </c>
    </row>
    <row r="139" spans="2:24" x14ac:dyDescent="0.45">
      <c r="B139" s="5">
        <v>1</v>
      </c>
      <c r="C139" s="5">
        <v>98</v>
      </c>
      <c r="D139" s="5">
        <v>5</v>
      </c>
      <c r="E139" s="5">
        <v>1</v>
      </c>
      <c r="F139" s="5">
        <v>4.5</v>
      </c>
      <c r="G139" s="5">
        <v>9</v>
      </c>
      <c r="H139" s="5">
        <v>4.3</v>
      </c>
      <c r="I139" s="5">
        <v>4.3</v>
      </c>
      <c r="J139" s="5">
        <v>0</v>
      </c>
      <c r="K139" s="11">
        <f t="shared" si="12"/>
        <v>4.3</v>
      </c>
      <c r="L139" s="11">
        <f t="shared" si="13"/>
        <v>1.4522012041218817E-3</v>
      </c>
      <c r="M139" s="11">
        <f t="shared" si="8"/>
        <v>0.14709011997434648</v>
      </c>
      <c r="N139" s="11">
        <f t="shared" si="9"/>
        <v>13.466640800623191</v>
      </c>
      <c r="O139" s="26">
        <f t="shared" si="14"/>
        <v>6.9124547556121074E-2</v>
      </c>
      <c r="P139" s="28">
        <v>0.13153516452469383</v>
      </c>
      <c r="Q139" s="14" t="str">
        <f t="shared" si="15"/>
        <v/>
      </c>
      <c r="T139">
        <f t="shared" si="10"/>
        <v>4.5</v>
      </c>
      <c r="U139" s="13">
        <f t="shared" si="11"/>
        <v>9</v>
      </c>
      <c r="W139">
        <v>7.5</v>
      </c>
      <c r="X139">
        <v>9</v>
      </c>
    </row>
    <row r="140" spans="2:24" x14ac:dyDescent="0.45">
      <c r="B140" s="5">
        <v>1</v>
      </c>
      <c r="C140" s="5">
        <v>99</v>
      </c>
      <c r="D140" s="5">
        <v>5</v>
      </c>
      <c r="E140" s="5">
        <v>1</v>
      </c>
      <c r="F140" s="5">
        <v>7.5</v>
      </c>
      <c r="G140" s="5">
        <v>9</v>
      </c>
      <c r="H140" s="5">
        <v>13.3</v>
      </c>
      <c r="I140" s="5">
        <v>13.3</v>
      </c>
      <c r="J140" s="5">
        <v>0</v>
      </c>
      <c r="K140" s="11">
        <f t="shared" si="12"/>
        <v>13.3</v>
      </c>
      <c r="L140" s="11">
        <f t="shared" si="13"/>
        <v>1.3892908112337463E-2</v>
      </c>
      <c r="M140" s="11">
        <f t="shared" si="8"/>
        <v>1.4071807096950866</v>
      </c>
      <c r="N140" s="11">
        <f t="shared" si="9"/>
        <v>1200.0212454763141</v>
      </c>
      <c r="O140" s="26">
        <f t="shared" si="14"/>
        <v>8.3262473812728555E-4</v>
      </c>
      <c r="P140" s="28">
        <v>0.29966152729503293</v>
      </c>
      <c r="Q140" s="14" t="str">
        <f t="shared" si="15"/>
        <v/>
      </c>
      <c r="T140">
        <f t="shared" si="10"/>
        <v>7.5</v>
      </c>
      <c r="U140" s="13">
        <f t="shared" si="11"/>
        <v>9</v>
      </c>
      <c r="W140">
        <v>10.5</v>
      </c>
      <c r="X140">
        <v>9</v>
      </c>
    </row>
    <row r="141" spans="2:24" x14ac:dyDescent="0.45">
      <c r="B141" s="5">
        <v>1</v>
      </c>
      <c r="C141" s="5">
        <v>100</v>
      </c>
      <c r="D141" s="5">
        <v>5</v>
      </c>
      <c r="E141" s="5">
        <v>1</v>
      </c>
      <c r="F141" s="5">
        <v>10.5</v>
      </c>
      <c r="G141" s="5">
        <v>9</v>
      </c>
      <c r="H141" s="5">
        <v>0</v>
      </c>
      <c r="I141" s="5">
        <v>0</v>
      </c>
      <c r="J141" s="5">
        <v>0</v>
      </c>
      <c r="K141" s="11">
        <f t="shared" si="12"/>
        <v>0</v>
      </c>
      <c r="L141" s="11">
        <f t="shared" si="13"/>
        <v>0</v>
      </c>
      <c r="M141" s="11">
        <f t="shared" si="8"/>
        <v>0</v>
      </c>
      <c r="N141" s="11">
        <f t="shared" si="9"/>
        <v>3.1675212169285252</v>
      </c>
      <c r="O141" s="26" t="str">
        <f t="shared" si="14"/>
        <v/>
      </c>
      <c r="P141" s="28">
        <v>0.98724757593728651</v>
      </c>
      <c r="Q141" s="14" t="str">
        <f t="shared" si="15"/>
        <v/>
      </c>
      <c r="T141">
        <f t="shared" si="10"/>
        <v>10.5</v>
      </c>
      <c r="U141" s="13">
        <f t="shared" si="11"/>
        <v>9</v>
      </c>
      <c r="W141">
        <v>13.5</v>
      </c>
      <c r="X141">
        <v>9</v>
      </c>
    </row>
    <row r="142" spans="2:24" x14ac:dyDescent="0.45">
      <c r="B142" s="5">
        <v>1</v>
      </c>
      <c r="C142" s="5">
        <v>101</v>
      </c>
      <c r="D142" s="5">
        <v>5</v>
      </c>
      <c r="E142" s="5">
        <v>1</v>
      </c>
      <c r="F142" s="5">
        <v>13.5</v>
      </c>
      <c r="G142" s="5">
        <v>9</v>
      </c>
      <c r="H142" s="5">
        <v>11.35</v>
      </c>
      <c r="I142" s="5">
        <v>11.35</v>
      </c>
      <c r="J142" s="5">
        <v>0</v>
      </c>
      <c r="K142" s="11">
        <f t="shared" si="12"/>
        <v>11.35</v>
      </c>
      <c r="L142" s="11">
        <f t="shared" si="13"/>
        <v>1.0117695490426777E-2</v>
      </c>
      <c r="M142" s="11">
        <f t="shared" si="8"/>
        <v>1.0247981060246214</v>
      </c>
      <c r="N142" s="11">
        <f t="shared" si="9"/>
        <v>383.57095611329578</v>
      </c>
      <c r="O142" s="26">
        <f t="shared" si="14"/>
        <v>2.6003003713712669E-3</v>
      </c>
      <c r="P142" s="28">
        <v>6.213423164024956E-2</v>
      </c>
      <c r="Q142" s="14" t="str">
        <f t="shared" si="15"/>
        <v/>
      </c>
      <c r="T142">
        <f t="shared" si="10"/>
        <v>13.5</v>
      </c>
      <c r="U142" s="13">
        <f t="shared" si="11"/>
        <v>9</v>
      </c>
      <c r="W142">
        <v>16.5</v>
      </c>
      <c r="X142">
        <v>9</v>
      </c>
    </row>
    <row r="143" spans="2:24" x14ac:dyDescent="0.45">
      <c r="B143" s="5">
        <v>1</v>
      </c>
      <c r="C143" s="5">
        <v>102</v>
      </c>
      <c r="D143" s="5">
        <v>5</v>
      </c>
      <c r="E143" s="5">
        <v>1</v>
      </c>
      <c r="F143" s="5">
        <v>16.5</v>
      </c>
      <c r="G143" s="5">
        <v>9</v>
      </c>
      <c r="H143" s="5">
        <v>9.25</v>
      </c>
      <c r="I143" s="5">
        <v>9.25</v>
      </c>
      <c r="J143" s="5">
        <v>0</v>
      </c>
      <c r="K143" s="11">
        <f t="shared" si="12"/>
        <v>9.25</v>
      </c>
      <c r="L143" s="11">
        <f t="shared" si="13"/>
        <v>6.7200630355694164E-3</v>
      </c>
      <c r="M143" s="11">
        <f t="shared" si="8"/>
        <v>0.68065972905922234</v>
      </c>
      <c r="N143" s="11">
        <f t="shared" si="9"/>
        <v>124.58726024329475</v>
      </c>
      <c r="O143" s="26">
        <f t="shared" si="14"/>
        <v>7.9625910945325673E-3</v>
      </c>
      <c r="P143" s="28">
        <v>0.44638620075373847</v>
      </c>
      <c r="Q143" s="14" t="str">
        <f t="shared" si="15"/>
        <v/>
      </c>
      <c r="T143">
        <f t="shared" si="10"/>
        <v>16.5</v>
      </c>
      <c r="U143" s="13">
        <f t="shared" si="11"/>
        <v>9</v>
      </c>
      <c r="W143">
        <v>19.5</v>
      </c>
      <c r="X143">
        <v>9</v>
      </c>
    </row>
    <row r="144" spans="2:24" x14ac:dyDescent="0.45">
      <c r="B144" s="5">
        <v>1</v>
      </c>
      <c r="C144" s="5">
        <v>103</v>
      </c>
      <c r="D144" s="5">
        <v>5</v>
      </c>
      <c r="E144" s="5">
        <v>2</v>
      </c>
      <c r="F144" s="5">
        <v>19.5</v>
      </c>
      <c r="G144" s="5">
        <v>9</v>
      </c>
      <c r="H144" s="5">
        <v>12.3</v>
      </c>
      <c r="I144" s="5">
        <v>12.3</v>
      </c>
      <c r="J144" s="5">
        <v>0</v>
      </c>
      <c r="K144" s="11">
        <f t="shared" si="12"/>
        <v>12.3</v>
      </c>
      <c r="L144" s="11">
        <f t="shared" si="13"/>
        <v>1.1882288814039996E-2</v>
      </c>
      <c r="M144" s="11">
        <f t="shared" si="8"/>
        <v>1.2035297052957752</v>
      </c>
      <c r="N144" s="11">
        <f t="shared" si="9"/>
        <v>660.89428783823541</v>
      </c>
      <c r="O144" s="26">
        <f t="shared" si="14"/>
        <v>1.5108152742426828E-3</v>
      </c>
      <c r="P144" s="28">
        <v>0.33768283342435712</v>
      </c>
      <c r="Q144" s="14" t="str">
        <f t="shared" si="15"/>
        <v/>
      </c>
      <c r="T144">
        <f t="shared" si="10"/>
        <v>19.5</v>
      </c>
      <c r="U144" s="13">
        <f t="shared" si="11"/>
        <v>9</v>
      </c>
      <c r="W144">
        <v>22.5</v>
      </c>
      <c r="X144">
        <v>9</v>
      </c>
    </row>
    <row r="145" spans="2:24" x14ac:dyDescent="0.45">
      <c r="B145" s="5">
        <v>1</v>
      </c>
      <c r="C145" s="5">
        <v>104</v>
      </c>
      <c r="D145" s="5">
        <v>5</v>
      </c>
      <c r="E145" s="5">
        <v>2</v>
      </c>
      <c r="F145" s="5">
        <v>22.5</v>
      </c>
      <c r="G145" s="5">
        <v>9</v>
      </c>
      <c r="H145" s="5">
        <v>10.85</v>
      </c>
      <c r="I145" s="5">
        <v>10.85</v>
      </c>
      <c r="J145" s="5">
        <v>0</v>
      </c>
      <c r="K145" s="11">
        <f t="shared" si="12"/>
        <v>10.85</v>
      </c>
      <c r="L145" s="11">
        <f t="shared" si="13"/>
        <v>9.2459035290556098E-3</v>
      </c>
      <c r="M145" s="11">
        <f t="shared" si="8"/>
        <v>0.93649630333585743</v>
      </c>
      <c r="N145" s="11">
        <f t="shared" si="9"/>
        <v>290.62089770777942</v>
      </c>
      <c r="O145" s="26">
        <f t="shared" si="14"/>
        <v>3.4291095317937614E-3</v>
      </c>
      <c r="P145" s="28">
        <v>1.7758824214832103E-2</v>
      </c>
      <c r="Q145" s="14" t="str">
        <f t="shared" si="15"/>
        <v/>
      </c>
      <c r="T145">
        <f t="shared" si="10"/>
        <v>22.5</v>
      </c>
      <c r="U145" s="13">
        <f t="shared" si="11"/>
        <v>9</v>
      </c>
      <c r="W145">
        <v>25.5</v>
      </c>
      <c r="X145">
        <v>9</v>
      </c>
    </row>
    <row r="146" spans="2:24" x14ac:dyDescent="0.45">
      <c r="B146" s="5">
        <v>1</v>
      </c>
      <c r="C146" s="5">
        <v>105</v>
      </c>
      <c r="D146" s="5">
        <v>5</v>
      </c>
      <c r="E146" s="5">
        <v>2</v>
      </c>
      <c r="F146" s="5">
        <v>25.5</v>
      </c>
      <c r="G146" s="5">
        <v>9</v>
      </c>
      <c r="H146" s="5">
        <v>9.15</v>
      </c>
      <c r="I146" s="5">
        <v>9.15</v>
      </c>
      <c r="J146" s="5">
        <v>0</v>
      </c>
      <c r="K146" s="11">
        <f t="shared" si="12"/>
        <v>9.15</v>
      </c>
      <c r="L146" s="11">
        <f t="shared" si="13"/>
        <v>6.5755497735042875E-3</v>
      </c>
      <c r="M146" s="11">
        <f t="shared" si="8"/>
        <v>0.66602231311802196</v>
      </c>
      <c r="N146" s="11">
        <f t="shared" si="9"/>
        <v>118.40874266901066</v>
      </c>
      <c r="O146" s="26">
        <f t="shared" si="14"/>
        <v>8.374596178203686E-3</v>
      </c>
      <c r="P146" s="28">
        <v>0.44819483951524219</v>
      </c>
      <c r="Q146" s="14" t="str">
        <f t="shared" si="15"/>
        <v/>
      </c>
      <c r="T146">
        <f t="shared" si="10"/>
        <v>25.5</v>
      </c>
      <c r="U146" s="13">
        <f t="shared" si="11"/>
        <v>9</v>
      </c>
      <c r="W146">
        <v>28.5</v>
      </c>
      <c r="X146">
        <v>9</v>
      </c>
    </row>
    <row r="147" spans="2:24" x14ac:dyDescent="0.45">
      <c r="B147" s="5">
        <v>1</v>
      </c>
      <c r="C147" s="5">
        <v>106</v>
      </c>
      <c r="D147" s="5">
        <v>5</v>
      </c>
      <c r="E147" s="5">
        <v>2</v>
      </c>
      <c r="F147" s="5">
        <v>28.5</v>
      </c>
      <c r="G147" s="5">
        <v>9</v>
      </c>
      <c r="H147" s="5">
        <v>9.9</v>
      </c>
      <c r="I147" s="5">
        <v>9.9</v>
      </c>
      <c r="J147" s="5">
        <v>0</v>
      </c>
      <c r="K147" s="11">
        <f t="shared" si="12"/>
        <v>9.9</v>
      </c>
      <c r="L147" s="11">
        <f t="shared" si="13"/>
        <v>7.6976873994583908E-3</v>
      </c>
      <c r="M147" s="11">
        <f t="shared" si="8"/>
        <v>0.77968105238970797</v>
      </c>
      <c r="N147" s="11">
        <f t="shared" si="9"/>
        <v>174.43812005314581</v>
      </c>
      <c r="O147" s="26">
        <f t="shared" si="14"/>
        <v>5.7000154795153746E-3</v>
      </c>
      <c r="P147" s="28">
        <v>0.12670195588993227</v>
      </c>
      <c r="Q147" s="14" t="str">
        <f t="shared" si="15"/>
        <v/>
      </c>
      <c r="T147">
        <f t="shared" si="10"/>
        <v>28.5</v>
      </c>
      <c r="U147" s="13">
        <f t="shared" si="11"/>
        <v>9</v>
      </c>
      <c r="W147">
        <v>31.5</v>
      </c>
      <c r="X147">
        <v>9</v>
      </c>
    </row>
    <row r="148" spans="2:24" x14ac:dyDescent="0.45">
      <c r="B148" s="5">
        <v>1</v>
      </c>
      <c r="C148" s="5">
        <v>107</v>
      </c>
      <c r="D148" s="5">
        <v>5</v>
      </c>
      <c r="E148" s="5">
        <v>2</v>
      </c>
      <c r="F148" s="5">
        <v>31.5</v>
      </c>
      <c r="G148" s="5">
        <v>9</v>
      </c>
      <c r="H148" s="5">
        <v>11.25</v>
      </c>
      <c r="I148" s="5">
        <v>11.25</v>
      </c>
      <c r="J148" s="5">
        <v>0</v>
      </c>
      <c r="K148" s="11">
        <f t="shared" si="12"/>
        <v>11.25</v>
      </c>
      <c r="L148" s="11">
        <f t="shared" si="13"/>
        <v>9.9401955054989541E-3</v>
      </c>
      <c r="M148" s="11">
        <f t="shared" si="8"/>
        <v>1.0068195407924947</v>
      </c>
      <c r="N148" s="11">
        <f t="shared" si="9"/>
        <v>362.68529672929571</v>
      </c>
      <c r="O148" s="26">
        <f t="shared" si="14"/>
        <v>2.7496299932749935E-3</v>
      </c>
      <c r="P148" s="28">
        <v>0.90389918148164039</v>
      </c>
      <c r="Q148" s="14" t="str">
        <f t="shared" si="15"/>
        <v/>
      </c>
      <c r="T148">
        <f t="shared" si="10"/>
        <v>31.5</v>
      </c>
      <c r="U148" s="13">
        <f t="shared" si="11"/>
        <v>9</v>
      </c>
      <c r="W148">
        <v>34.5</v>
      </c>
      <c r="X148">
        <v>9</v>
      </c>
    </row>
    <row r="149" spans="2:24" x14ac:dyDescent="0.45">
      <c r="B149" s="5">
        <v>1</v>
      </c>
      <c r="C149" s="5">
        <v>108</v>
      </c>
      <c r="D149" s="5">
        <v>5</v>
      </c>
      <c r="E149" s="5">
        <v>1</v>
      </c>
      <c r="F149" s="5">
        <v>34.5</v>
      </c>
      <c r="G149" s="5">
        <v>9</v>
      </c>
      <c r="H149" s="5">
        <v>12.35</v>
      </c>
      <c r="I149" s="5">
        <v>12.35</v>
      </c>
      <c r="J149" s="5">
        <v>0</v>
      </c>
      <c r="K149" s="11">
        <f t="shared" si="12"/>
        <v>12.35</v>
      </c>
      <c r="L149" s="11">
        <f t="shared" si="13"/>
        <v>1.197908913767873E-2</v>
      </c>
      <c r="M149" s="11">
        <f t="shared" si="8"/>
        <v>1.2133343874411715</v>
      </c>
      <c r="N149" s="11">
        <f t="shared" si="9"/>
        <v>680.50779840723715</v>
      </c>
      <c r="O149" s="26">
        <f t="shared" si="14"/>
        <v>1.467334639951412E-3</v>
      </c>
      <c r="P149" s="28">
        <v>0.87396901846528419</v>
      </c>
      <c r="Q149" s="14" t="str">
        <f t="shared" si="15"/>
        <v/>
      </c>
      <c r="T149">
        <f t="shared" si="10"/>
        <v>34.5</v>
      </c>
      <c r="U149" s="13">
        <f t="shared" si="11"/>
        <v>9</v>
      </c>
      <c r="W149">
        <v>37.5</v>
      </c>
      <c r="X149">
        <v>9</v>
      </c>
    </row>
    <row r="150" spans="2:24" x14ac:dyDescent="0.45">
      <c r="B150" s="5">
        <v>1</v>
      </c>
      <c r="C150" s="5">
        <v>109</v>
      </c>
      <c r="D150" s="5">
        <v>5</v>
      </c>
      <c r="E150" s="5">
        <v>1</v>
      </c>
      <c r="F150" s="5">
        <v>37.5</v>
      </c>
      <c r="G150" s="5">
        <v>9</v>
      </c>
      <c r="H150" s="5">
        <v>12.35</v>
      </c>
      <c r="I150" s="5">
        <v>12.35</v>
      </c>
      <c r="J150" s="5">
        <v>0</v>
      </c>
      <c r="K150" s="11">
        <f t="shared" si="12"/>
        <v>12.35</v>
      </c>
      <c r="L150" s="11">
        <f t="shared" si="13"/>
        <v>1.197908913767873E-2</v>
      </c>
      <c r="M150" s="11">
        <f t="shared" si="8"/>
        <v>1.2133343874411715</v>
      </c>
      <c r="N150" s="11">
        <f t="shared" si="9"/>
        <v>680.50779840723715</v>
      </c>
      <c r="O150" s="26">
        <f t="shared" si="14"/>
        <v>1.467334639951412E-3</v>
      </c>
      <c r="P150" s="28">
        <v>7.5597652975245788E-2</v>
      </c>
      <c r="Q150" s="14" t="str">
        <f t="shared" si="15"/>
        <v/>
      </c>
      <c r="T150">
        <f t="shared" si="10"/>
        <v>37.5</v>
      </c>
      <c r="U150" s="13">
        <f t="shared" si="11"/>
        <v>9</v>
      </c>
      <c r="W150">
        <v>40.5</v>
      </c>
      <c r="X150">
        <v>9</v>
      </c>
    </row>
    <row r="151" spans="2:24" x14ac:dyDescent="0.45">
      <c r="B151" s="5">
        <v>1</v>
      </c>
      <c r="C151" s="5">
        <v>110</v>
      </c>
      <c r="D151" s="5">
        <v>5</v>
      </c>
      <c r="E151" s="5">
        <v>1</v>
      </c>
      <c r="F151" s="5">
        <v>40.5</v>
      </c>
      <c r="G151" s="5">
        <v>9</v>
      </c>
      <c r="H151" s="5">
        <v>13.75</v>
      </c>
      <c r="I151" s="5">
        <v>13.75</v>
      </c>
      <c r="J151" s="5">
        <v>0</v>
      </c>
      <c r="K151" s="11">
        <f t="shared" si="12"/>
        <v>13.75</v>
      </c>
      <c r="L151" s="11">
        <f t="shared" si="13"/>
        <v>1.4848934026733006E-2</v>
      </c>
      <c r="M151" s="11">
        <f t="shared" si="8"/>
        <v>1.5040143757517512</v>
      </c>
      <c r="N151" s="11">
        <f t="shared" si="9"/>
        <v>1582.0589077942334</v>
      </c>
      <c r="O151" s="26">
        <f t="shared" si="14"/>
        <v>6.3168843248750939E-4</v>
      </c>
      <c r="P151" s="28">
        <v>0.80849902083480374</v>
      </c>
      <c r="Q151" s="14" t="str">
        <f t="shared" si="15"/>
        <v/>
      </c>
      <c r="T151">
        <f t="shared" si="10"/>
        <v>40.5</v>
      </c>
      <c r="U151" s="13">
        <f t="shared" si="11"/>
        <v>9</v>
      </c>
      <c r="W151">
        <v>43.5</v>
      </c>
      <c r="X151">
        <v>9</v>
      </c>
    </row>
    <row r="152" spans="2:24" x14ac:dyDescent="0.45">
      <c r="B152" s="5">
        <v>1</v>
      </c>
      <c r="C152" s="5">
        <v>111</v>
      </c>
      <c r="D152" s="5">
        <v>5</v>
      </c>
      <c r="E152" s="5">
        <v>1</v>
      </c>
      <c r="F152" s="5">
        <v>43.5</v>
      </c>
      <c r="G152" s="5">
        <v>9</v>
      </c>
      <c r="H152" s="5">
        <v>10.9</v>
      </c>
      <c r="I152" s="5">
        <v>10.9</v>
      </c>
      <c r="J152" s="5">
        <v>0</v>
      </c>
      <c r="K152" s="11">
        <f t="shared" si="12"/>
        <v>10.9</v>
      </c>
      <c r="L152" s="11">
        <f t="shared" si="13"/>
        <v>9.3313155793250824E-3</v>
      </c>
      <c r="M152" s="11">
        <f t="shared" si="8"/>
        <v>0.9451474934641485</v>
      </c>
      <c r="N152" s="11">
        <f t="shared" si="9"/>
        <v>298.71668622520275</v>
      </c>
      <c r="O152" s="26">
        <f t="shared" si="14"/>
        <v>3.3364842398151406E-3</v>
      </c>
      <c r="P152" s="28">
        <v>0.72182356831049788</v>
      </c>
      <c r="Q152" s="14" t="str">
        <f t="shared" si="15"/>
        <v/>
      </c>
      <c r="T152">
        <f t="shared" si="10"/>
        <v>43.5</v>
      </c>
      <c r="U152" s="13">
        <f t="shared" si="11"/>
        <v>9</v>
      </c>
      <c r="W152">
        <v>46.5</v>
      </c>
      <c r="X152">
        <v>9</v>
      </c>
    </row>
    <row r="153" spans="2:24" x14ac:dyDescent="0.45">
      <c r="B153" s="5">
        <v>1</v>
      </c>
      <c r="C153" s="5">
        <v>112</v>
      </c>
      <c r="D153" s="5">
        <v>5</v>
      </c>
      <c r="E153" s="5">
        <v>1</v>
      </c>
      <c r="F153" s="5">
        <v>46.5</v>
      </c>
      <c r="G153" s="5">
        <v>9</v>
      </c>
      <c r="H153" s="5">
        <v>12</v>
      </c>
      <c r="I153" s="5">
        <v>12</v>
      </c>
      <c r="J153" s="5">
        <v>0</v>
      </c>
      <c r="K153" s="11">
        <f t="shared" si="12"/>
        <v>12</v>
      </c>
      <c r="L153" s="11">
        <f t="shared" si="13"/>
        <v>1.1309733552923255E-2</v>
      </c>
      <c r="M153" s="11">
        <f t="shared" si="8"/>
        <v>1.1455368997461273</v>
      </c>
      <c r="N153" s="11">
        <f t="shared" si="9"/>
        <v>555.24137867059949</v>
      </c>
      <c r="O153" s="26">
        <f t="shared" si="14"/>
        <v>1.7977806728258772E-3</v>
      </c>
      <c r="P153" s="28">
        <v>0.14085693799686227</v>
      </c>
      <c r="Q153" s="14" t="str">
        <f t="shared" si="15"/>
        <v/>
      </c>
      <c r="T153">
        <f t="shared" si="10"/>
        <v>46.5</v>
      </c>
      <c r="U153" s="13">
        <f t="shared" si="11"/>
        <v>9</v>
      </c>
      <c r="W153">
        <v>49.5</v>
      </c>
      <c r="X153">
        <v>9</v>
      </c>
    </row>
    <row r="154" spans="2:24" x14ac:dyDescent="0.45">
      <c r="B154" s="5">
        <v>1</v>
      </c>
      <c r="C154" s="5">
        <v>113</v>
      </c>
      <c r="D154" s="5">
        <v>5</v>
      </c>
      <c r="E154" s="5">
        <v>1</v>
      </c>
      <c r="F154" s="5">
        <v>49.5</v>
      </c>
      <c r="G154" s="5">
        <v>9</v>
      </c>
      <c r="H154" s="5">
        <v>11.75</v>
      </c>
      <c r="I154" s="5">
        <v>11.75</v>
      </c>
      <c r="J154" s="5">
        <v>0</v>
      </c>
      <c r="K154" s="11">
        <f t="shared" si="12"/>
        <v>11.75</v>
      </c>
      <c r="L154" s="11">
        <f t="shared" si="13"/>
        <v>1.0843403393406021E-2</v>
      </c>
      <c r="M154" s="11">
        <f t="shared" si="8"/>
        <v>1.0983033904249981</v>
      </c>
      <c r="N154" s="11">
        <f t="shared" si="9"/>
        <v>481.02619708779298</v>
      </c>
      <c r="O154" s="26">
        <f t="shared" si="14"/>
        <v>2.0745760418034997E-3</v>
      </c>
      <c r="P154" s="28">
        <v>6.9261391794088745E-2</v>
      </c>
      <c r="Q154" s="14" t="str">
        <f t="shared" si="15"/>
        <v/>
      </c>
      <c r="T154">
        <f t="shared" si="10"/>
        <v>49.5</v>
      </c>
      <c r="U154" s="13">
        <f t="shared" si="11"/>
        <v>9</v>
      </c>
      <c r="W154">
        <v>52.5</v>
      </c>
      <c r="X154">
        <v>9</v>
      </c>
    </row>
    <row r="155" spans="2:24" x14ac:dyDescent="0.45">
      <c r="B155" s="5">
        <v>1</v>
      </c>
      <c r="C155" s="5">
        <v>114</v>
      </c>
      <c r="D155" s="5">
        <v>5</v>
      </c>
      <c r="E155" s="5">
        <v>1</v>
      </c>
      <c r="F155" s="5">
        <v>52.5</v>
      </c>
      <c r="G155" s="5">
        <v>9</v>
      </c>
      <c r="H155" s="5">
        <v>11.85</v>
      </c>
      <c r="I155" s="5">
        <v>11.85</v>
      </c>
      <c r="J155" s="5">
        <v>0</v>
      </c>
      <c r="K155" s="11">
        <f t="shared" si="12"/>
        <v>11.85</v>
      </c>
      <c r="L155" s="11">
        <f t="shared" si="13"/>
        <v>1.1028757359967816E-2</v>
      </c>
      <c r="M155" s="11">
        <f t="shared" si="8"/>
        <v>1.1170774673930592</v>
      </c>
      <c r="N155" s="11">
        <f t="shared" si="9"/>
        <v>509.34784212066927</v>
      </c>
      <c r="O155" s="26">
        <f t="shared" si="14"/>
        <v>1.9594478852789088E-3</v>
      </c>
      <c r="P155" s="28">
        <v>0.69579174650950382</v>
      </c>
      <c r="Q155" s="14" t="str">
        <f t="shared" si="15"/>
        <v/>
      </c>
      <c r="T155">
        <f t="shared" si="10"/>
        <v>52.5</v>
      </c>
      <c r="U155" s="13">
        <f t="shared" si="11"/>
        <v>9</v>
      </c>
      <c r="W155">
        <v>55.5</v>
      </c>
      <c r="X155">
        <v>9</v>
      </c>
    </row>
    <row r="156" spans="2:24" x14ac:dyDescent="0.45">
      <c r="B156" s="5">
        <v>1</v>
      </c>
      <c r="C156" s="5">
        <v>115</v>
      </c>
      <c r="D156" s="5">
        <v>5</v>
      </c>
      <c r="E156" s="5">
        <v>2</v>
      </c>
      <c r="F156" s="5">
        <v>55.5</v>
      </c>
      <c r="G156" s="5">
        <v>9</v>
      </c>
      <c r="H156" s="5">
        <v>13.2</v>
      </c>
      <c r="I156" s="5">
        <v>13.2</v>
      </c>
      <c r="J156" s="5">
        <v>0</v>
      </c>
      <c r="K156" s="11">
        <f t="shared" si="12"/>
        <v>13.2</v>
      </c>
      <c r="L156" s="11">
        <f t="shared" si="13"/>
        <v>1.3684777599037138E-2</v>
      </c>
      <c r="M156" s="11">
        <f t="shared" si="8"/>
        <v>1.3860996486928141</v>
      </c>
      <c r="N156" s="11">
        <f t="shared" si="9"/>
        <v>1129.292029288529</v>
      </c>
      <c r="O156" s="26">
        <f t="shared" si="14"/>
        <v>8.8472710953246825E-4</v>
      </c>
      <c r="P156" s="28">
        <v>0.39202731553273029</v>
      </c>
      <c r="Q156" s="14" t="str">
        <f t="shared" si="15"/>
        <v/>
      </c>
      <c r="T156">
        <f t="shared" si="10"/>
        <v>55.5</v>
      </c>
      <c r="U156" s="13">
        <f t="shared" si="11"/>
        <v>9</v>
      </c>
      <c r="W156">
        <v>58.5</v>
      </c>
      <c r="X156">
        <v>9</v>
      </c>
    </row>
    <row r="157" spans="2:24" x14ac:dyDescent="0.45">
      <c r="B157" s="5">
        <v>1</v>
      </c>
      <c r="C157" s="5">
        <v>116</v>
      </c>
      <c r="D157" s="5">
        <v>5</v>
      </c>
      <c r="E157" s="5">
        <v>2</v>
      </c>
      <c r="F157" s="5">
        <v>58.5</v>
      </c>
      <c r="G157" s="5">
        <v>9</v>
      </c>
      <c r="H157" s="5">
        <v>11.6</v>
      </c>
      <c r="I157" s="5">
        <v>11.6</v>
      </c>
      <c r="J157" s="5">
        <v>0</v>
      </c>
      <c r="K157" s="11">
        <f t="shared" si="12"/>
        <v>11.6</v>
      </c>
      <c r="L157" s="11">
        <f t="shared" si="13"/>
        <v>1.0568317686676064E-2</v>
      </c>
      <c r="M157" s="11">
        <f t="shared" si="8"/>
        <v>1.0704405918738813</v>
      </c>
      <c r="N157" s="11">
        <f t="shared" si="9"/>
        <v>441.67097280207577</v>
      </c>
      <c r="O157" s="26">
        <f t="shared" si="14"/>
        <v>2.259014169531115E-3</v>
      </c>
      <c r="P157" s="28">
        <v>0.40541399874489437</v>
      </c>
      <c r="Q157" s="14" t="str">
        <f t="shared" si="15"/>
        <v/>
      </c>
      <c r="T157">
        <f t="shared" si="10"/>
        <v>58.5</v>
      </c>
      <c r="U157" s="13">
        <f t="shared" si="11"/>
        <v>9</v>
      </c>
      <c r="W157">
        <v>61.5</v>
      </c>
      <c r="X157">
        <v>9</v>
      </c>
    </row>
    <row r="158" spans="2:24" x14ac:dyDescent="0.45">
      <c r="B158" s="5">
        <v>1</v>
      </c>
      <c r="C158" s="5">
        <v>117</v>
      </c>
      <c r="D158" s="5">
        <v>5</v>
      </c>
      <c r="E158" s="5">
        <v>2</v>
      </c>
      <c r="F158" s="5">
        <v>61.5</v>
      </c>
      <c r="G158" s="5">
        <v>9</v>
      </c>
      <c r="H158" s="5">
        <v>7.65</v>
      </c>
      <c r="I158" s="5">
        <v>7.65</v>
      </c>
      <c r="J158" s="5">
        <v>0</v>
      </c>
      <c r="K158" s="11">
        <f t="shared" si="12"/>
        <v>7.65</v>
      </c>
      <c r="L158" s="11">
        <f t="shared" si="13"/>
        <v>4.5963464017427175E-3</v>
      </c>
      <c r="M158" s="11">
        <f t="shared" si="8"/>
        <v>0.46555335566244965</v>
      </c>
      <c r="N158" s="11">
        <f t="shared" si="9"/>
        <v>56.853238205706496</v>
      </c>
      <c r="O158" s="26">
        <f t="shared" si="14"/>
        <v>1.728511715185832E-2</v>
      </c>
      <c r="P158" s="28">
        <v>0.40301519615874781</v>
      </c>
      <c r="Q158" s="14" t="str">
        <f t="shared" si="15"/>
        <v/>
      </c>
      <c r="T158">
        <f t="shared" si="10"/>
        <v>61.5</v>
      </c>
      <c r="U158" s="13">
        <f t="shared" si="11"/>
        <v>9</v>
      </c>
      <c r="W158">
        <v>64.5</v>
      </c>
      <c r="X158">
        <v>9</v>
      </c>
    </row>
    <row r="159" spans="2:24" x14ac:dyDescent="0.45">
      <c r="B159" s="5">
        <v>1</v>
      </c>
      <c r="C159" s="5">
        <v>118</v>
      </c>
      <c r="D159" s="5">
        <v>5</v>
      </c>
      <c r="E159" s="5">
        <v>2</v>
      </c>
      <c r="F159" s="5">
        <v>64.5</v>
      </c>
      <c r="G159" s="5">
        <v>9</v>
      </c>
      <c r="H159" s="5">
        <v>14.2</v>
      </c>
      <c r="I159" s="5">
        <v>14.2</v>
      </c>
      <c r="J159" s="5">
        <v>0</v>
      </c>
      <c r="K159" s="11">
        <f t="shared" si="12"/>
        <v>14.2</v>
      </c>
      <c r="L159" s="11">
        <f t="shared" si="13"/>
        <v>1.5836768566746148E-2</v>
      </c>
      <c r="M159" s="11">
        <f t="shared" si="8"/>
        <v>1.6040698643389522</v>
      </c>
      <c r="N159" s="11">
        <f t="shared" si="9"/>
        <v>2096.0554566297819</v>
      </c>
      <c r="O159" s="26">
        <f t="shared" si="14"/>
        <v>4.7685911063466424E-4</v>
      </c>
      <c r="P159" s="28">
        <v>0.94702498493530962</v>
      </c>
      <c r="Q159" s="14" t="str">
        <f t="shared" si="15"/>
        <v/>
      </c>
      <c r="T159">
        <f t="shared" si="10"/>
        <v>64.5</v>
      </c>
      <c r="U159" s="13">
        <f t="shared" si="11"/>
        <v>9</v>
      </c>
      <c r="W159">
        <v>67.5</v>
      </c>
      <c r="X159">
        <v>9</v>
      </c>
    </row>
    <row r="160" spans="2:24" x14ac:dyDescent="0.45">
      <c r="B160" s="5">
        <v>1</v>
      </c>
      <c r="C160" s="5">
        <v>119</v>
      </c>
      <c r="D160" s="5">
        <v>5</v>
      </c>
      <c r="E160" s="5">
        <v>2</v>
      </c>
      <c r="F160" s="5">
        <v>67.5</v>
      </c>
      <c r="G160" s="5">
        <v>9</v>
      </c>
      <c r="H160" s="5">
        <v>13.85</v>
      </c>
      <c r="I160" s="5">
        <v>13.85</v>
      </c>
      <c r="J160" s="5">
        <v>0</v>
      </c>
      <c r="K160" s="11">
        <f t="shared" si="12"/>
        <v>13.85</v>
      </c>
      <c r="L160" s="11">
        <f t="shared" si="13"/>
        <v>1.5065703919830701E-2</v>
      </c>
      <c r="M160" s="11">
        <f t="shared" si="8"/>
        <v>1.5259704996635521</v>
      </c>
      <c r="N160" s="11">
        <f t="shared" si="9"/>
        <v>1683.4037728691158</v>
      </c>
      <c r="O160" s="26">
        <f t="shared" si="14"/>
        <v>5.9368188085728857E-4</v>
      </c>
      <c r="P160" s="28">
        <v>0.71644110065163868</v>
      </c>
      <c r="Q160" s="14" t="str">
        <f t="shared" si="15"/>
        <v/>
      </c>
      <c r="T160">
        <f t="shared" si="10"/>
        <v>67.5</v>
      </c>
      <c r="U160" s="13">
        <f t="shared" si="11"/>
        <v>9</v>
      </c>
      <c r="W160">
        <v>70.5</v>
      </c>
      <c r="X160">
        <v>9</v>
      </c>
    </row>
    <row r="161" spans="2:24" x14ac:dyDescent="0.45">
      <c r="B161" s="5">
        <v>1</v>
      </c>
      <c r="C161" s="5">
        <v>120</v>
      </c>
      <c r="D161" s="5">
        <v>5</v>
      </c>
      <c r="E161" s="5">
        <v>1</v>
      </c>
      <c r="F161" s="5">
        <v>70.5</v>
      </c>
      <c r="G161" s="5">
        <v>9</v>
      </c>
      <c r="H161" s="5">
        <v>9.6999999999999993</v>
      </c>
      <c r="I161" s="5">
        <v>9.6999999999999993</v>
      </c>
      <c r="J161" s="5">
        <v>0</v>
      </c>
      <c r="K161" s="11">
        <f t="shared" si="12"/>
        <v>9.6999999999999993</v>
      </c>
      <c r="L161" s="11">
        <f t="shared" si="13"/>
        <v>7.3898113194065902E-3</v>
      </c>
      <c r="M161" s="11">
        <f t="shared" si="8"/>
        <v>0.74849699234106326</v>
      </c>
      <c r="N161" s="11">
        <f t="shared" si="9"/>
        <v>157.10489727612926</v>
      </c>
      <c r="O161" s="26">
        <f t="shared" si="14"/>
        <v>6.3249147700561448E-3</v>
      </c>
      <c r="P161" s="28">
        <v>0.92604404279503338</v>
      </c>
      <c r="Q161" s="14" t="str">
        <f t="shared" si="15"/>
        <v/>
      </c>
      <c r="T161">
        <f t="shared" si="10"/>
        <v>70.5</v>
      </c>
      <c r="U161" s="13">
        <f t="shared" si="11"/>
        <v>9</v>
      </c>
      <c r="W161">
        <v>1.5</v>
      </c>
      <c r="X161">
        <v>11</v>
      </c>
    </row>
    <row r="162" spans="2:24" x14ac:dyDescent="0.45">
      <c r="B162" s="5">
        <v>1</v>
      </c>
      <c r="C162" s="5">
        <v>121</v>
      </c>
      <c r="D162" s="5">
        <v>6</v>
      </c>
      <c r="E162" s="5">
        <v>1</v>
      </c>
      <c r="F162" s="5">
        <v>70.5</v>
      </c>
      <c r="G162" s="5">
        <v>11</v>
      </c>
      <c r="H162" s="5">
        <v>5.45</v>
      </c>
      <c r="I162" s="5">
        <v>5.45</v>
      </c>
      <c r="J162" s="5">
        <v>0</v>
      </c>
      <c r="K162" s="11">
        <f t="shared" si="12"/>
        <v>5.45</v>
      </c>
      <c r="L162" s="11">
        <f t="shared" si="13"/>
        <v>2.3328288948312706E-3</v>
      </c>
      <c r="M162" s="11">
        <f t="shared" si="8"/>
        <v>0.23628687336603713</v>
      </c>
      <c r="N162" s="11">
        <f t="shared" si="9"/>
        <v>21.407865372113179</v>
      </c>
      <c r="O162" s="26">
        <f t="shared" si="14"/>
        <v>4.4627187078895569E-2</v>
      </c>
      <c r="P162" s="28">
        <v>0.94728577026850225</v>
      </c>
      <c r="Q162" s="14" t="str">
        <f t="shared" si="15"/>
        <v/>
      </c>
      <c r="T162">
        <f t="shared" si="10"/>
        <v>70.5</v>
      </c>
      <c r="U162" s="13">
        <f t="shared" si="11"/>
        <v>11</v>
      </c>
      <c r="W162">
        <v>4.5</v>
      </c>
      <c r="X162">
        <v>11</v>
      </c>
    </row>
    <row r="163" spans="2:24" x14ac:dyDescent="0.45">
      <c r="B163" s="5">
        <v>1</v>
      </c>
      <c r="C163" s="5">
        <v>122</v>
      </c>
      <c r="D163" s="5">
        <v>6</v>
      </c>
      <c r="E163" s="5">
        <v>2</v>
      </c>
      <c r="F163" s="5">
        <v>67.5</v>
      </c>
      <c r="G163" s="5">
        <v>11</v>
      </c>
      <c r="H163" s="5">
        <v>14.35</v>
      </c>
      <c r="I163" s="5">
        <v>14.35</v>
      </c>
      <c r="J163" s="5">
        <v>16</v>
      </c>
      <c r="K163" s="11">
        <f t="shared" si="12"/>
        <v>14.35</v>
      </c>
      <c r="L163" s="11">
        <f t="shared" si="13"/>
        <v>1.6173115330221102E-2</v>
      </c>
      <c r="M163" s="11">
        <f t="shared" si="8"/>
        <v>1.6381376544303603</v>
      </c>
      <c r="N163" s="11">
        <f t="shared" si="9"/>
        <v>2304.6578204359294</v>
      </c>
      <c r="O163" s="26">
        <f t="shared" si="14"/>
        <v>4.3371570192962672E-4</v>
      </c>
      <c r="P163" s="28">
        <v>0.21447397030367021</v>
      </c>
      <c r="Q163" s="14" t="str">
        <f t="shared" si="15"/>
        <v/>
      </c>
      <c r="R163">
        <f>R130+1</f>
        <v>18</v>
      </c>
      <c r="T163">
        <f t="shared" si="10"/>
        <v>67.5</v>
      </c>
      <c r="U163" s="13">
        <f t="shared" si="11"/>
        <v>11</v>
      </c>
      <c r="W163">
        <v>7.5</v>
      </c>
      <c r="X163">
        <v>11</v>
      </c>
    </row>
    <row r="164" spans="2:24" x14ac:dyDescent="0.45">
      <c r="B164" s="5">
        <v>1</v>
      </c>
      <c r="C164" s="5">
        <v>123</v>
      </c>
      <c r="D164" s="5">
        <v>6</v>
      </c>
      <c r="E164" s="5">
        <v>2</v>
      </c>
      <c r="F164" s="5">
        <v>64.5</v>
      </c>
      <c r="G164" s="5">
        <v>11</v>
      </c>
      <c r="H164" s="5">
        <v>8.1</v>
      </c>
      <c r="I164" s="5">
        <v>8.1</v>
      </c>
      <c r="J164" s="5">
        <v>0</v>
      </c>
      <c r="K164" s="11">
        <f t="shared" si="12"/>
        <v>8.1</v>
      </c>
      <c r="L164" s="11">
        <f t="shared" si="13"/>
        <v>5.152997350050658E-3</v>
      </c>
      <c r="M164" s="11">
        <f t="shared" si="8"/>
        <v>0.52193524994682927</v>
      </c>
      <c r="N164" s="11">
        <f t="shared" si="9"/>
        <v>70.443291125333857</v>
      </c>
      <c r="O164" s="26">
        <f t="shared" si="14"/>
        <v>1.3997115533853077E-2</v>
      </c>
      <c r="P164" s="28">
        <v>0.88006578348683195</v>
      </c>
      <c r="Q164" s="14" t="str">
        <f t="shared" si="15"/>
        <v/>
      </c>
      <c r="T164">
        <f t="shared" si="10"/>
        <v>64.5</v>
      </c>
      <c r="U164" s="13">
        <f t="shared" si="11"/>
        <v>11</v>
      </c>
      <c r="W164">
        <v>10.5</v>
      </c>
      <c r="X164">
        <v>11</v>
      </c>
    </row>
    <row r="165" spans="2:24" x14ac:dyDescent="0.45">
      <c r="B165" s="5">
        <v>1</v>
      </c>
      <c r="C165" s="5">
        <v>124</v>
      </c>
      <c r="D165" s="5">
        <v>6</v>
      </c>
      <c r="E165" s="5">
        <v>2</v>
      </c>
      <c r="F165" s="5">
        <v>61.5</v>
      </c>
      <c r="G165" s="5">
        <v>11</v>
      </c>
      <c r="H165" s="5">
        <v>14.65</v>
      </c>
      <c r="I165" s="5">
        <v>14.65</v>
      </c>
      <c r="J165" s="5">
        <v>16.5</v>
      </c>
      <c r="K165" s="11">
        <f t="shared" si="12"/>
        <v>14.65</v>
      </c>
      <c r="L165" s="11">
        <f t="shared" si="13"/>
        <v>1.6856411732376883E-2</v>
      </c>
      <c r="M165" s="11">
        <f t="shared" si="8"/>
        <v>1.7073471754566889</v>
      </c>
      <c r="N165" s="11">
        <f t="shared" si="9"/>
        <v>2790.8037022670742</v>
      </c>
      <c r="O165" s="26">
        <f t="shared" si="14"/>
        <v>3.5819137254811118E-4</v>
      </c>
      <c r="P165" s="28">
        <v>0.6424504974600691</v>
      </c>
      <c r="Q165" s="14" t="str">
        <f t="shared" si="15"/>
        <v/>
      </c>
      <c r="T165">
        <f t="shared" si="10"/>
        <v>61.5</v>
      </c>
      <c r="U165" s="13">
        <f t="shared" si="11"/>
        <v>11</v>
      </c>
      <c r="W165">
        <v>13.5</v>
      </c>
      <c r="X165">
        <v>11</v>
      </c>
    </row>
    <row r="166" spans="2:24" x14ac:dyDescent="0.45">
      <c r="B166" s="5">
        <v>1</v>
      </c>
      <c r="C166" s="5">
        <v>125</v>
      </c>
      <c r="D166" s="5">
        <v>6</v>
      </c>
      <c r="E166" s="5">
        <v>2</v>
      </c>
      <c r="F166" s="5">
        <v>58.5</v>
      </c>
      <c r="G166" s="5">
        <v>11</v>
      </c>
      <c r="H166" s="5">
        <v>12.9</v>
      </c>
      <c r="I166" s="5">
        <v>12.9</v>
      </c>
      <c r="J166" s="5">
        <v>0</v>
      </c>
      <c r="K166" s="11">
        <f t="shared" si="12"/>
        <v>12.9</v>
      </c>
      <c r="L166" s="11">
        <f t="shared" si="13"/>
        <v>1.3069810837096936E-2</v>
      </c>
      <c r="M166" s="11">
        <f t="shared" si="8"/>
        <v>1.3238110797691183</v>
      </c>
      <c r="N166" s="11">
        <f t="shared" si="9"/>
        <v>942.52790647561869</v>
      </c>
      <c r="O166" s="26">
        <f t="shared" si="14"/>
        <v>1.0598520649328647E-3</v>
      </c>
      <c r="P166" s="28">
        <v>0.61407677944433581</v>
      </c>
      <c r="Q166" s="14" t="str">
        <f t="shared" si="15"/>
        <v/>
      </c>
      <c r="T166">
        <f t="shared" si="10"/>
        <v>58.5</v>
      </c>
      <c r="U166" s="13">
        <f t="shared" si="11"/>
        <v>11</v>
      </c>
      <c r="W166">
        <v>16.5</v>
      </c>
      <c r="X166">
        <v>11</v>
      </c>
    </row>
    <row r="167" spans="2:24" x14ac:dyDescent="0.45">
      <c r="B167" s="5">
        <v>1</v>
      </c>
      <c r="C167" s="5">
        <v>126</v>
      </c>
      <c r="D167" s="5">
        <v>6</v>
      </c>
      <c r="E167" s="5">
        <v>2</v>
      </c>
      <c r="F167" s="5">
        <v>55.5</v>
      </c>
      <c r="G167" s="5">
        <v>11</v>
      </c>
      <c r="H167" s="5">
        <v>11.85</v>
      </c>
      <c r="I167" s="5">
        <v>11.85</v>
      </c>
      <c r="J167" s="5">
        <v>0</v>
      </c>
      <c r="K167" s="11">
        <f t="shared" si="12"/>
        <v>11.85</v>
      </c>
      <c r="L167" s="11">
        <f t="shared" si="13"/>
        <v>1.1028757359967816E-2</v>
      </c>
      <c r="M167" s="11">
        <f t="shared" si="8"/>
        <v>1.1170774673930592</v>
      </c>
      <c r="N167" s="11">
        <f t="shared" si="9"/>
        <v>509.34784212066927</v>
      </c>
      <c r="O167" s="26">
        <f t="shared" si="14"/>
        <v>1.9594478852789088E-3</v>
      </c>
      <c r="P167" s="28">
        <v>0.95906106865577012</v>
      </c>
      <c r="Q167" s="14" t="str">
        <f t="shared" si="15"/>
        <v/>
      </c>
      <c r="T167">
        <f t="shared" si="10"/>
        <v>55.5</v>
      </c>
      <c r="U167" s="13">
        <f t="shared" si="11"/>
        <v>11</v>
      </c>
      <c r="W167">
        <v>19.5</v>
      </c>
      <c r="X167">
        <v>11</v>
      </c>
    </row>
    <row r="168" spans="2:24" x14ac:dyDescent="0.45">
      <c r="B168" s="5">
        <v>1</v>
      </c>
      <c r="C168" s="5">
        <v>127</v>
      </c>
      <c r="D168" s="5">
        <v>6</v>
      </c>
      <c r="E168" s="5">
        <v>1</v>
      </c>
      <c r="F168" s="5">
        <v>52.5</v>
      </c>
      <c r="G168" s="5">
        <v>11</v>
      </c>
      <c r="H168" s="5">
        <v>10.65</v>
      </c>
      <c r="I168" s="5">
        <v>10.65</v>
      </c>
      <c r="J168" s="5">
        <v>0</v>
      </c>
      <c r="K168" s="11">
        <f t="shared" si="12"/>
        <v>10.65</v>
      </c>
      <c r="L168" s="11">
        <f t="shared" si="13"/>
        <v>8.9081823187947082E-3</v>
      </c>
      <c r="M168" s="11">
        <f t="shared" si="8"/>
        <v>0.90228929869066066</v>
      </c>
      <c r="N168" s="11">
        <f t="shared" si="9"/>
        <v>260.53210977832674</v>
      </c>
      <c r="O168" s="26">
        <f t="shared" si="14"/>
        <v>3.8236222727969782E-3</v>
      </c>
      <c r="P168" s="28">
        <v>0.88220600705184249</v>
      </c>
      <c r="Q168" s="14" t="str">
        <f t="shared" si="15"/>
        <v/>
      </c>
      <c r="T168">
        <f t="shared" si="10"/>
        <v>52.5</v>
      </c>
      <c r="U168" s="13">
        <f t="shared" si="11"/>
        <v>11</v>
      </c>
      <c r="W168">
        <v>22.5</v>
      </c>
      <c r="X168">
        <v>11</v>
      </c>
    </row>
    <row r="169" spans="2:24" x14ac:dyDescent="0.45">
      <c r="B169" s="5">
        <v>1</v>
      </c>
      <c r="C169" s="5">
        <v>128</v>
      </c>
      <c r="D169" s="5">
        <v>6</v>
      </c>
      <c r="E169" s="5">
        <v>1</v>
      </c>
      <c r="F169" s="5">
        <v>49.5</v>
      </c>
      <c r="G169" s="5">
        <v>11</v>
      </c>
      <c r="H169" s="5">
        <v>7.6</v>
      </c>
      <c r="I169" s="5">
        <v>7.6</v>
      </c>
      <c r="J169" s="5">
        <v>0</v>
      </c>
      <c r="K169" s="11">
        <f t="shared" si="12"/>
        <v>7.6</v>
      </c>
      <c r="L169" s="11">
        <f t="shared" si="13"/>
        <v>4.5364597917836608E-3</v>
      </c>
      <c r="M169" s="11">
        <f t="shared" si="8"/>
        <v>0.45948757867594658</v>
      </c>
      <c r="N169" s="11">
        <f t="shared" si="9"/>
        <v>55.532213577984614</v>
      </c>
      <c r="O169" s="26">
        <f t="shared" si="14"/>
        <v>1.7689029611772211E-2</v>
      </c>
      <c r="P169" s="28">
        <v>0.36534700592441105</v>
      </c>
      <c r="Q169" s="14" t="str">
        <f t="shared" si="15"/>
        <v/>
      </c>
      <c r="T169">
        <f t="shared" si="10"/>
        <v>49.5</v>
      </c>
      <c r="U169" s="13">
        <f t="shared" si="11"/>
        <v>11</v>
      </c>
      <c r="W169">
        <v>25.5</v>
      </c>
      <c r="X169">
        <v>11</v>
      </c>
    </row>
    <row r="170" spans="2:24" x14ac:dyDescent="0.45">
      <c r="B170" s="5">
        <v>1</v>
      </c>
      <c r="C170" s="5">
        <v>129</v>
      </c>
      <c r="D170" s="5">
        <v>6</v>
      </c>
      <c r="E170" s="5">
        <v>1</v>
      </c>
      <c r="F170" s="5">
        <v>46.5</v>
      </c>
      <c r="G170" s="5">
        <v>11</v>
      </c>
      <c r="H170" s="5">
        <v>14.8</v>
      </c>
      <c r="I170" s="5">
        <v>14.8</v>
      </c>
      <c r="J170" s="5">
        <v>17</v>
      </c>
      <c r="K170" s="11">
        <f t="shared" si="12"/>
        <v>14.8</v>
      </c>
      <c r="L170" s="11">
        <f t="shared" si="13"/>
        <v>1.7203361371057709E-2</v>
      </c>
      <c r="M170" s="11">
        <f t="shared" ref="M170:M233" si="16">L170/$N$39</f>
        <v>1.7424889063916096</v>
      </c>
      <c r="N170" s="11">
        <f t="shared" ref="N170:N233" si="17">EXP($D$5+$D$6*$L$39+$D$7*M170+$D$8*K170)</f>
        <v>3073.6077513251066</v>
      </c>
      <c r="O170" s="26">
        <f t="shared" si="14"/>
        <v>3.2524474042872065E-4</v>
      </c>
      <c r="P170" s="28">
        <v>0.70385375047085663</v>
      </c>
      <c r="Q170" s="14" t="str">
        <f t="shared" si="15"/>
        <v/>
      </c>
      <c r="T170">
        <f t="shared" ref="T170:T233" si="18">IF(Q170&lt;&gt;"","",F170)</f>
        <v>46.5</v>
      </c>
      <c r="U170" s="13">
        <f t="shared" ref="U170:U233" si="19">IF(Q170&lt;&gt;"","",G170)</f>
        <v>11</v>
      </c>
      <c r="W170">
        <v>28.5</v>
      </c>
      <c r="X170">
        <v>11</v>
      </c>
    </row>
    <row r="171" spans="2:24" x14ac:dyDescent="0.45">
      <c r="B171" s="5">
        <v>1</v>
      </c>
      <c r="C171" s="5">
        <v>130</v>
      </c>
      <c r="D171" s="5">
        <v>6</v>
      </c>
      <c r="E171" s="5">
        <v>1</v>
      </c>
      <c r="F171" s="5">
        <v>43.5</v>
      </c>
      <c r="G171" s="5">
        <v>11</v>
      </c>
      <c r="H171" s="5">
        <v>12.95</v>
      </c>
      <c r="I171" s="5">
        <v>12.95</v>
      </c>
      <c r="J171" s="5">
        <v>0</v>
      </c>
      <c r="K171" s="11">
        <f t="shared" ref="K171:K234" si="20">AVERAGE(H171:I171)</f>
        <v>12.95</v>
      </c>
      <c r="L171" s="11">
        <f t="shared" ref="L171:L234" si="21">PI()/40000*K171^2</f>
        <v>1.3171323549716056E-2</v>
      </c>
      <c r="M171" s="11">
        <f t="shared" si="16"/>
        <v>1.3340930689560757</v>
      </c>
      <c r="N171" s="11">
        <f t="shared" si="17"/>
        <v>971.21037148472328</v>
      </c>
      <c r="O171" s="26">
        <f t="shared" ref="O171:O234" si="22">IF(K171=0,"",1-(N171/(1+N171)))</f>
        <v>1.028583966320773E-3</v>
      </c>
      <c r="P171" s="28">
        <v>0.24423812793108457</v>
      </c>
      <c r="Q171" s="14" t="str">
        <f t="shared" ref="Q171:Q234" si="23">IF(AND(O171&lt;&gt;"",P171&lt;O171),"dead","")</f>
        <v/>
      </c>
      <c r="T171">
        <f t="shared" si="18"/>
        <v>43.5</v>
      </c>
      <c r="U171" s="13">
        <f t="shared" si="19"/>
        <v>11</v>
      </c>
      <c r="W171">
        <v>31.5</v>
      </c>
      <c r="X171">
        <v>11</v>
      </c>
    </row>
    <row r="172" spans="2:24" x14ac:dyDescent="0.45">
      <c r="B172" s="5">
        <v>1</v>
      </c>
      <c r="C172" s="5">
        <v>131</v>
      </c>
      <c r="D172" s="5">
        <v>6</v>
      </c>
      <c r="E172" s="5">
        <v>1</v>
      </c>
      <c r="F172" s="5">
        <v>40.5</v>
      </c>
      <c r="G172" s="5">
        <v>11</v>
      </c>
      <c r="H172" s="5">
        <v>10.75</v>
      </c>
      <c r="I172" s="5">
        <v>10.75</v>
      </c>
      <c r="J172" s="5">
        <v>0</v>
      </c>
      <c r="K172" s="11">
        <f t="shared" si="20"/>
        <v>10.75</v>
      </c>
      <c r="L172" s="11">
        <f t="shared" si="21"/>
        <v>9.0762575257617613E-3</v>
      </c>
      <c r="M172" s="11">
        <f t="shared" si="16"/>
        <v>0.91931324983966556</v>
      </c>
      <c r="N172" s="11">
        <f t="shared" si="17"/>
        <v>275.13196540526894</v>
      </c>
      <c r="O172" s="26">
        <f t="shared" si="22"/>
        <v>3.6214568586159235E-3</v>
      </c>
      <c r="P172" s="28">
        <v>0.55159117837206417</v>
      </c>
      <c r="Q172" s="14" t="str">
        <f t="shared" si="23"/>
        <v/>
      </c>
      <c r="T172">
        <f t="shared" si="18"/>
        <v>40.5</v>
      </c>
      <c r="U172" s="13">
        <f t="shared" si="19"/>
        <v>11</v>
      </c>
      <c r="W172">
        <v>34.5</v>
      </c>
      <c r="X172">
        <v>11</v>
      </c>
    </row>
    <row r="173" spans="2:24" x14ac:dyDescent="0.45">
      <c r="B173" s="5">
        <v>1</v>
      </c>
      <c r="C173" s="5">
        <v>132</v>
      </c>
      <c r="D173" s="5">
        <v>6</v>
      </c>
      <c r="E173" s="5">
        <v>1</v>
      </c>
      <c r="F173" s="5">
        <v>37.5</v>
      </c>
      <c r="G173" s="5">
        <v>11</v>
      </c>
      <c r="H173" s="5">
        <v>12.7</v>
      </c>
      <c r="I173" s="5">
        <v>12.7</v>
      </c>
      <c r="J173" s="5">
        <v>0</v>
      </c>
      <c r="K173" s="11">
        <f t="shared" si="20"/>
        <v>12.7</v>
      </c>
      <c r="L173" s="11">
        <f t="shared" si="21"/>
        <v>1.2667686977437443E-2</v>
      </c>
      <c r="M173" s="11">
        <f t="shared" si="16"/>
        <v>1.283080878889256</v>
      </c>
      <c r="N173" s="11">
        <f t="shared" si="17"/>
        <v>836.53252316663463</v>
      </c>
      <c r="O173" s="26">
        <f t="shared" si="22"/>
        <v>1.1939834840313246E-3</v>
      </c>
      <c r="P173" s="28">
        <v>0.33606045957112962</v>
      </c>
      <c r="Q173" s="14" t="str">
        <f t="shared" si="23"/>
        <v/>
      </c>
      <c r="T173">
        <f t="shared" si="18"/>
        <v>37.5</v>
      </c>
      <c r="U173" s="13">
        <f t="shared" si="19"/>
        <v>11</v>
      </c>
      <c r="W173">
        <v>37.5</v>
      </c>
      <c r="X173">
        <v>11</v>
      </c>
    </row>
    <row r="174" spans="2:24" x14ac:dyDescent="0.45">
      <c r="B174" s="5">
        <v>1</v>
      </c>
      <c r="C174" s="5">
        <v>133</v>
      </c>
      <c r="D174" s="5">
        <v>6</v>
      </c>
      <c r="E174" s="5">
        <v>1</v>
      </c>
      <c r="F174" s="5">
        <v>34.5</v>
      </c>
      <c r="G174" s="5">
        <v>11</v>
      </c>
      <c r="H174" s="5">
        <v>0</v>
      </c>
      <c r="I174" s="5">
        <v>0</v>
      </c>
      <c r="J174" s="5">
        <v>0</v>
      </c>
      <c r="K174" s="11">
        <f t="shared" si="20"/>
        <v>0</v>
      </c>
      <c r="L174" s="11">
        <f t="shared" si="21"/>
        <v>0</v>
      </c>
      <c r="M174" s="11">
        <f t="shared" si="16"/>
        <v>0</v>
      </c>
      <c r="N174" s="11">
        <f t="shared" si="17"/>
        <v>3.1675212169285252</v>
      </c>
      <c r="O174" s="26" t="str">
        <f t="shared" si="22"/>
        <v/>
      </c>
      <c r="P174" s="28">
        <v>0.14022927176953637</v>
      </c>
      <c r="Q174" s="14" t="str">
        <f t="shared" si="23"/>
        <v/>
      </c>
      <c r="T174">
        <f t="shared" si="18"/>
        <v>34.5</v>
      </c>
      <c r="U174" s="13">
        <f t="shared" si="19"/>
        <v>11</v>
      </c>
      <c r="W174">
        <v>40.5</v>
      </c>
      <c r="X174">
        <v>11</v>
      </c>
    </row>
    <row r="175" spans="2:24" x14ac:dyDescent="0.45">
      <c r="B175" s="5">
        <v>1</v>
      </c>
      <c r="C175" s="5">
        <v>134</v>
      </c>
      <c r="D175" s="5">
        <v>6</v>
      </c>
      <c r="E175" s="5">
        <v>2</v>
      </c>
      <c r="F175" s="5">
        <v>31.5</v>
      </c>
      <c r="G175" s="5">
        <v>11</v>
      </c>
      <c r="H175" s="5">
        <v>11.9</v>
      </c>
      <c r="I175" s="5">
        <v>11.9</v>
      </c>
      <c r="J175" s="5">
        <v>0</v>
      </c>
      <c r="K175" s="11">
        <f t="shared" si="20"/>
        <v>11.9</v>
      </c>
      <c r="L175" s="11">
        <f t="shared" si="21"/>
        <v>1.1122023391871266E-2</v>
      </c>
      <c r="M175" s="11">
        <f t="shared" si="16"/>
        <v>1.1265241692572856</v>
      </c>
      <c r="N175" s="11">
        <f t="shared" si="17"/>
        <v>524.17594829637233</v>
      </c>
      <c r="O175" s="26">
        <f t="shared" si="22"/>
        <v>1.9041237574644043E-3</v>
      </c>
      <c r="P175" s="28">
        <v>0.85852079810711679</v>
      </c>
      <c r="Q175" s="14" t="str">
        <f t="shared" si="23"/>
        <v/>
      </c>
      <c r="T175">
        <f t="shared" si="18"/>
        <v>31.5</v>
      </c>
      <c r="U175" s="13">
        <f t="shared" si="19"/>
        <v>11</v>
      </c>
      <c r="W175">
        <v>43.5</v>
      </c>
      <c r="X175">
        <v>11</v>
      </c>
    </row>
    <row r="176" spans="2:24" x14ac:dyDescent="0.45">
      <c r="B176" s="5">
        <v>1</v>
      </c>
      <c r="C176" s="5">
        <v>135</v>
      </c>
      <c r="D176" s="5">
        <v>6</v>
      </c>
      <c r="E176" s="5">
        <v>2</v>
      </c>
      <c r="F176" s="5">
        <v>28.5</v>
      </c>
      <c r="G176" s="5">
        <v>11</v>
      </c>
      <c r="H176" s="5">
        <v>10.35</v>
      </c>
      <c r="I176" s="5">
        <v>10.35</v>
      </c>
      <c r="J176" s="5">
        <v>0</v>
      </c>
      <c r="K176" s="11">
        <f t="shared" si="20"/>
        <v>10.35</v>
      </c>
      <c r="L176" s="11">
        <f t="shared" si="21"/>
        <v>8.4133814758543136E-3</v>
      </c>
      <c r="M176" s="11">
        <f t="shared" si="16"/>
        <v>0.85217205932676732</v>
      </c>
      <c r="N176" s="11">
        <f t="shared" si="17"/>
        <v>221.54290450351891</v>
      </c>
      <c r="O176" s="26">
        <f t="shared" si="22"/>
        <v>4.4935155413332595E-3</v>
      </c>
      <c r="P176" s="28">
        <v>0.76291732488467301</v>
      </c>
      <c r="Q176" s="14" t="str">
        <f t="shared" si="23"/>
        <v/>
      </c>
      <c r="T176">
        <f t="shared" si="18"/>
        <v>28.5</v>
      </c>
      <c r="U176" s="13">
        <f t="shared" si="19"/>
        <v>11</v>
      </c>
      <c r="W176">
        <v>46.5</v>
      </c>
      <c r="X176">
        <v>11</v>
      </c>
    </row>
    <row r="177" spans="2:24" x14ac:dyDescent="0.45">
      <c r="B177" s="5">
        <v>1</v>
      </c>
      <c r="C177" s="5">
        <v>136</v>
      </c>
      <c r="D177" s="5">
        <v>6</v>
      </c>
      <c r="E177" s="5">
        <v>2</v>
      </c>
      <c r="F177" s="5">
        <v>25.5</v>
      </c>
      <c r="G177" s="5">
        <v>11</v>
      </c>
      <c r="H177" s="5">
        <v>13.05</v>
      </c>
      <c r="I177" s="5">
        <v>13.05</v>
      </c>
      <c r="J177" s="5">
        <v>0</v>
      </c>
      <c r="K177" s="11">
        <f t="shared" si="20"/>
        <v>13.05</v>
      </c>
      <c r="L177" s="11">
        <f t="shared" si="21"/>
        <v>1.3375527072199394E-2</v>
      </c>
      <c r="M177" s="11">
        <f t="shared" si="16"/>
        <v>1.3547763740903809</v>
      </c>
      <c r="N177" s="11">
        <f t="shared" si="17"/>
        <v>1031.4091874927087</v>
      </c>
      <c r="O177" s="26">
        <f t="shared" si="22"/>
        <v>9.6860819538868714E-4</v>
      </c>
      <c r="P177" s="28">
        <v>0.98398575451259274</v>
      </c>
      <c r="Q177" s="14" t="str">
        <f t="shared" si="23"/>
        <v/>
      </c>
      <c r="T177">
        <f t="shared" si="18"/>
        <v>25.5</v>
      </c>
      <c r="U177" s="13">
        <f t="shared" si="19"/>
        <v>11</v>
      </c>
      <c r="W177">
        <v>49.5</v>
      </c>
      <c r="X177">
        <v>11</v>
      </c>
    </row>
    <row r="178" spans="2:24" x14ac:dyDescent="0.45">
      <c r="B178" s="5">
        <v>1</v>
      </c>
      <c r="C178" s="5">
        <v>137</v>
      </c>
      <c r="D178" s="5">
        <v>6</v>
      </c>
      <c r="E178" s="5">
        <v>2</v>
      </c>
      <c r="F178" s="5">
        <v>22.5</v>
      </c>
      <c r="G178" s="5">
        <v>11</v>
      </c>
      <c r="H178" s="5">
        <v>6.6</v>
      </c>
      <c r="I178" s="5">
        <v>6.6</v>
      </c>
      <c r="J178" s="5">
        <v>0</v>
      </c>
      <c r="K178" s="11">
        <f t="shared" si="20"/>
        <v>6.6</v>
      </c>
      <c r="L178" s="11">
        <f t="shared" si="21"/>
        <v>3.4211943997592845E-3</v>
      </c>
      <c r="M178" s="11">
        <f t="shared" si="16"/>
        <v>0.34652491217320353</v>
      </c>
      <c r="N178" s="11">
        <f t="shared" si="17"/>
        <v>35.148380625053136</v>
      </c>
      <c r="O178" s="26">
        <f t="shared" si="22"/>
        <v>2.7663756514363369E-2</v>
      </c>
      <c r="P178" s="28">
        <v>0.55710225384747059</v>
      </c>
      <c r="Q178" s="14" t="str">
        <f t="shared" si="23"/>
        <v/>
      </c>
      <c r="T178">
        <f t="shared" si="18"/>
        <v>22.5</v>
      </c>
      <c r="U178" s="13">
        <f t="shared" si="19"/>
        <v>11</v>
      </c>
      <c r="W178">
        <v>52.5</v>
      </c>
      <c r="X178">
        <v>11</v>
      </c>
    </row>
    <row r="179" spans="2:24" x14ac:dyDescent="0.45">
      <c r="B179" s="5">
        <v>1</v>
      </c>
      <c r="C179" s="5">
        <v>138</v>
      </c>
      <c r="D179" s="5">
        <v>6</v>
      </c>
      <c r="E179" s="5">
        <v>2</v>
      </c>
      <c r="F179" s="5">
        <v>19.5</v>
      </c>
      <c r="G179" s="5">
        <v>11</v>
      </c>
      <c r="H179" s="5">
        <v>13</v>
      </c>
      <c r="I179" s="5">
        <v>13</v>
      </c>
      <c r="J179" s="5">
        <v>0</v>
      </c>
      <c r="K179" s="11">
        <f t="shared" si="20"/>
        <v>13</v>
      </c>
      <c r="L179" s="11">
        <f t="shared" si="21"/>
        <v>1.3273228961416876E-2</v>
      </c>
      <c r="M179" s="11">
        <f t="shared" si="16"/>
        <v>1.3444148337298301</v>
      </c>
      <c r="N179" s="11">
        <f t="shared" si="17"/>
        <v>1000.8267490388608</v>
      </c>
      <c r="O179" s="26">
        <f t="shared" si="22"/>
        <v>9.9817658188838809E-4</v>
      </c>
      <c r="P179" s="28">
        <v>0.51470739761387119</v>
      </c>
      <c r="Q179" s="14" t="str">
        <f t="shared" si="23"/>
        <v/>
      </c>
      <c r="T179">
        <f t="shared" si="18"/>
        <v>19.5</v>
      </c>
      <c r="U179" s="13">
        <f t="shared" si="19"/>
        <v>11</v>
      </c>
      <c r="W179">
        <v>55.5</v>
      </c>
      <c r="X179">
        <v>11</v>
      </c>
    </row>
    <row r="180" spans="2:24" x14ac:dyDescent="0.45">
      <c r="B180" s="5">
        <v>1</v>
      </c>
      <c r="C180" s="5">
        <v>139</v>
      </c>
      <c r="D180" s="5">
        <v>6</v>
      </c>
      <c r="E180" s="5">
        <v>1</v>
      </c>
      <c r="F180" s="5">
        <v>16.5</v>
      </c>
      <c r="G180" s="5">
        <v>11</v>
      </c>
      <c r="H180" s="5">
        <v>11.75</v>
      </c>
      <c r="I180" s="5">
        <v>11.75</v>
      </c>
      <c r="J180" s="5">
        <v>0</v>
      </c>
      <c r="K180" s="11">
        <f t="shared" si="20"/>
        <v>11.75</v>
      </c>
      <c r="L180" s="11">
        <f t="shared" si="21"/>
        <v>1.0843403393406021E-2</v>
      </c>
      <c r="M180" s="11">
        <f t="shared" si="16"/>
        <v>1.0983033904249981</v>
      </c>
      <c r="N180" s="11">
        <f t="shared" si="17"/>
        <v>481.02619708779298</v>
      </c>
      <c r="O180" s="26">
        <f t="shared" si="22"/>
        <v>2.0745760418034997E-3</v>
      </c>
      <c r="P180" s="28">
        <v>0.55416303822495827</v>
      </c>
      <c r="Q180" s="14" t="str">
        <f t="shared" si="23"/>
        <v/>
      </c>
      <c r="T180">
        <f t="shared" si="18"/>
        <v>16.5</v>
      </c>
      <c r="U180" s="13">
        <f t="shared" si="19"/>
        <v>11</v>
      </c>
      <c r="W180">
        <v>58.5</v>
      </c>
      <c r="X180">
        <v>11</v>
      </c>
    </row>
    <row r="181" spans="2:24" x14ac:dyDescent="0.45">
      <c r="B181" s="5">
        <v>1</v>
      </c>
      <c r="C181" s="5">
        <v>140</v>
      </c>
      <c r="D181" s="5">
        <v>6</v>
      </c>
      <c r="E181" s="5">
        <v>1</v>
      </c>
      <c r="F181" s="5">
        <v>13.5</v>
      </c>
      <c r="G181" s="5">
        <v>11</v>
      </c>
      <c r="H181" s="5">
        <v>0</v>
      </c>
      <c r="I181" s="5">
        <v>0</v>
      </c>
      <c r="J181" s="5">
        <v>0</v>
      </c>
      <c r="K181" s="11">
        <f t="shared" si="20"/>
        <v>0</v>
      </c>
      <c r="L181" s="11">
        <f t="shared" si="21"/>
        <v>0</v>
      </c>
      <c r="M181" s="11">
        <f t="shared" si="16"/>
        <v>0</v>
      </c>
      <c r="N181" s="11">
        <f t="shared" si="17"/>
        <v>3.1675212169285252</v>
      </c>
      <c r="O181" s="26" t="str">
        <f t="shared" si="22"/>
        <v/>
      </c>
      <c r="P181" s="28">
        <v>0.15142523102051264</v>
      </c>
      <c r="Q181" s="14" t="str">
        <f t="shared" si="23"/>
        <v/>
      </c>
      <c r="T181">
        <f t="shared" si="18"/>
        <v>13.5</v>
      </c>
      <c r="U181" s="13">
        <f t="shared" si="19"/>
        <v>11</v>
      </c>
      <c r="W181">
        <v>61.5</v>
      </c>
      <c r="X181">
        <v>11</v>
      </c>
    </row>
    <row r="182" spans="2:24" x14ac:dyDescent="0.45">
      <c r="B182" s="5">
        <v>1</v>
      </c>
      <c r="C182" s="5">
        <v>141</v>
      </c>
      <c r="D182" s="5">
        <v>6</v>
      </c>
      <c r="E182" s="5">
        <v>1</v>
      </c>
      <c r="F182" s="5">
        <v>10.5</v>
      </c>
      <c r="G182" s="5">
        <v>11</v>
      </c>
      <c r="H182" s="5">
        <v>11.4</v>
      </c>
      <c r="I182" s="5">
        <v>11.4</v>
      </c>
      <c r="J182" s="5">
        <v>0</v>
      </c>
      <c r="K182" s="11">
        <f t="shared" si="20"/>
        <v>11.4</v>
      </c>
      <c r="L182" s="11">
        <f t="shared" si="21"/>
        <v>1.0207034531513238E-2</v>
      </c>
      <c r="M182" s="11">
        <f t="shared" si="16"/>
        <v>1.03384705202088</v>
      </c>
      <c r="N182" s="11">
        <f t="shared" si="17"/>
        <v>394.49667399430462</v>
      </c>
      <c r="O182" s="26">
        <f t="shared" si="22"/>
        <v>2.5284662697678817E-3</v>
      </c>
      <c r="P182" s="28">
        <v>0.2717896347054678</v>
      </c>
      <c r="Q182" s="14" t="str">
        <f t="shared" si="23"/>
        <v/>
      </c>
      <c r="T182">
        <f t="shared" si="18"/>
        <v>10.5</v>
      </c>
      <c r="U182" s="13">
        <f t="shared" si="19"/>
        <v>11</v>
      </c>
      <c r="W182">
        <v>64.5</v>
      </c>
      <c r="X182">
        <v>11</v>
      </c>
    </row>
    <row r="183" spans="2:24" x14ac:dyDescent="0.45">
      <c r="B183" s="5">
        <v>1</v>
      </c>
      <c r="C183" s="5">
        <v>142</v>
      </c>
      <c r="D183" s="5">
        <v>6</v>
      </c>
      <c r="E183" s="5">
        <v>1</v>
      </c>
      <c r="F183" s="5">
        <v>7.5</v>
      </c>
      <c r="G183" s="5">
        <v>11</v>
      </c>
      <c r="H183" s="5">
        <v>5.45</v>
      </c>
      <c r="I183" s="5">
        <v>5.45</v>
      </c>
      <c r="J183" s="5">
        <v>0</v>
      </c>
      <c r="K183" s="11">
        <f t="shared" si="20"/>
        <v>5.45</v>
      </c>
      <c r="L183" s="11">
        <f t="shared" si="21"/>
        <v>2.3328288948312706E-3</v>
      </c>
      <c r="M183" s="11">
        <f t="shared" si="16"/>
        <v>0.23628687336603713</v>
      </c>
      <c r="N183" s="11">
        <f t="shared" si="17"/>
        <v>21.407865372113179</v>
      </c>
      <c r="O183" s="26">
        <f t="shared" si="22"/>
        <v>4.4627187078895569E-2</v>
      </c>
      <c r="P183" s="28">
        <v>0.44085315061424257</v>
      </c>
      <c r="Q183" s="14" t="str">
        <f t="shared" si="23"/>
        <v/>
      </c>
      <c r="T183">
        <f t="shared" si="18"/>
        <v>7.5</v>
      </c>
      <c r="U183" s="13">
        <f t="shared" si="19"/>
        <v>11</v>
      </c>
      <c r="W183">
        <v>67.5</v>
      </c>
      <c r="X183">
        <v>11</v>
      </c>
    </row>
    <row r="184" spans="2:24" x14ac:dyDescent="0.45">
      <c r="B184" s="5">
        <v>1</v>
      </c>
      <c r="C184" s="5">
        <v>143</v>
      </c>
      <c r="D184" s="5">
        <v>6</v>
      </c>
      <c r="E184" s="5">
        <v>1</v>
      </c>
      <c r="F184" s="5">
        <v>4.5</v>
      </c>
      <c r="G184" s="5">
        <v>11</v>
      </c>
      <c r="H184" s="5">
        <v>11.9</v>
      </c>
      <c r="I184" s="5">
        <v>11.9</v>
      </c>
      <c r="J184" s="5">
        <v>0</v>
      </c>
      <c r="K184" s="11">
        <f t="shared" si="20"/>
        <v>11.9</v>
      </c>
      <c r="L184" s="11">
        <f t="shared" si="21"/>
        <v>1.1122023391871266E-2</v>
      </c>
      <c r="M184" s="11">
        <f t="shared" si="16"/>
        <v>1.1265241692572856</v>
      </c>
      <c r="N184" s="11">
        <f t="shared" si="17"/>
        <v>524.17594829637233</v>
      </c>
      <c r="O184" s="26">
        <f t="shared" si="22"/>
        <v>1.9041237574644043E-3</v>
      </c>
      <c r="P184" s="28">
        <v>0.89116477002614891</v>
      </c>
      <c r="Q184" s="14" t="str">
        <f t="shared" si="23"/>
        <v/>
      </c>
      <c r="T184">
        <f t="shared" si="18"/>
        <v>4.5</v>
      </c>
      <c r="U184" s="13">
        <f t="shared" si="19"/>
        <v>11</v>
      </c>
      <c r="W184">
        <v>70.5</v>
      </c>
      <c r="X184">
        <v>11</v>
      </c>
    </row>
    <row r="185" spans="2:24" x14ac:dyDescent="0.45">
      <c r="B185" s="5">
        <v>1</v>
      </c>
      <c r="C185" s="5">
        <v>144</v>
      </c>
      <c r="D185" s="5">
        <v>6</v>
      </c>
      <c r="E185" s="5">
        <v>1</v>
      </c>
      <c r="F185" s="5">
        <v>1.5</v>
      </c>
      <c r="G185" s="5">
        <v>11</v>
      </c>
      <c r="H185" s="5">
        <v>9.6999999999999993</v>
      </c>
      <c r="I185" s="5">
        <v>9.6999999999999993</v>
      </c>
      <c r="J185" s="5">
        <v>0</v>
      </c>
      <c r="K185" s="11">
        <f t="shared" si="20"/>
        <v>9.6999999999999993</v>
      </c>
      <c r="L185" s="11">
        <f t="shared" si="21"/>
        <v>7.3898113194065902E-3</v>
      </c>
      <c r="M185" s="11">
        <f t="shared" si="16"/>
        <v>0.74849699234106326</v>
      </c>
      <c r="N185" s="11">
        <f t="shared" si="17"/>
        <v>157.10489727612926</v>
      </c>
      <c r="O185" s="26">
        <f t="shared" si="22"/>
        <v>6.3249147700561448E-3</v>
      </c>
      <c r="P185" s="28">
        <v>0.94331780740013116</v>
      </c>
      <c r="Q185" s="14" t="str">
        <f t="shared" si="23"/>
        <v/>
      </c>
      <c r="T185">
        <f t="shared" si="18"/>
        <v>1.5</v>
      </c>
      <c r="U185" s="13">
        <f t="shared" si="19"/>
        <v>11</v>
      </c>
      <c r="W185">
        <v>1.5</v>
      </c>
      <c r="X185">
        <v>13</v>
      </c>
    </row>
    <row r="186" spans="2:24" x14ac:dyDescent="0.45">
      <c r="B186" s="5">
        <v>1</v>
      </c>
      <c r="C186" s="5">
        <v>145</v>
      </c>
      <c r="D186" s="5">
        <v>7</v>
      </c>
      <c r="E186" s="5">
        <v>1</v>
      </c>
      <c r="F186" s="5">
        <v>1.5</v>
      </c>
      <c r="G186" s="5">
        <v>13</v>
      </c>
      <c r="H186" s="5">
        <v>5.5</v>
      </c>
      <c r="I186" s="5">
        <v>5.5</v>
      </c>
      <c r="J186" s="5">
        <v>0</v>
      </c>
      <c r="K186" s="11">
        <f t="shared" si="20"/>
        <v>5.5</v>
      </c>
      <c r="L186" s="11">
        <f t="shared" si="21"/>
        <v>2.3758294442772811E-3</v>
      </c>
      <c r="M186" s="11">
        <f t="shared" si="16"/>
        <v>0.24064230012028023</v>
      </c>
      <c r="N186" s="11">
        <f t="shared" si="17"/>
        <v>21.859696960129931</v>
      </c>
      <c r="O186" s="26">
        <f t="shared" si="22"/>
        <v>4.3745111833464856E-2</v>
      </c>
      <c r="P186" s="28">
        <v>0.25195860009108184</v>
      </c>
      <c r="Q186" s="14" t="str">
        <f t="shared" si="23"/>
        <v/>
      </c>
      <c r="T186">
        <f t="shared" si="18"/>
        <v>1.5</v>
      </c>
      <c r="U186" s="13">
        <f t="shared" si="19"/>
        <v>13</v>
      </c>
      <c r="W186">
        <v>4.5</v>
      </c>
      <c r="X186">
        <v>13</v>
      </c>
    </row>
    <row r="187" spans="2:24" x14ac:dyDescent="0.45">
      <c r="B187" s="5">
        <v>1</v>
      </c>
      <c r="C187" s="5">
        <v>146</v>
      </c>
      <c r="D187" s="5">
        <v>7</v>
      </c>
      <c r="E187" s="5">
        <v>1</v>
      </c>
      <c r="F187" s="5">
        <v>4.5</v>
      </c>
      <c r="G187" s="5">
        <v>13</v>
      </c>
      <c r="H187" s="5">
        <v>13.5</v>
      </c>
      <c r="I187" s="5">
        <v>13.5</v>
      </c>
      <c r="J187" s="5">
        <v>0</v>
      </c>
      <c r="K187" s="11">
        <f t="shared" si="20"/>
        <v>13.5</v>
      </c>
      <c r="L187" s="11">
        <f t="shared" si="21"/>
        <v>1.4313881527918494E-2</v>
      </c>
      <c r="M187" s="11">
        <f t="shared" si="16"/>
        <v>1.4498201387411924</v>
      </c>
      <c r="N187" s="11">
        <f t="shared" si="17"/>
        <v>1356.0392646866246</v>
      </c>
      <c r="O187" s="26">
        <f t="shared" si="22"/>
        <v>7.3689835366030909E-4</v>
      </c>
      <c r="P187" s="28">
        <v>0.9397901159112072</v>
      </c>
      <c r="Q187" s="14" t="str">
        <f t="shared" si="23"/>
        <v/>
      </c>
      <c r="T187">
        <f t="shared" si="18"/>
        <v>4.5</v>
      </c>
      <c r="U187" s="13">
        <f t="shared" si="19"/>
        <v>13</v>
      </c>
      <c r="W187">
        <v>7.5</v>
      </c>
      <c r="X187">
        <v>13</v>
      </c>
    </row>
    <row r="188" spans="2:24" x14ac:dyDescent="0.45">
      <c r="B188" s="5">
        <v>1</v>
      </c>
      <c r="C188" s="5">
        <v>147</v>
      </c>
      <c r="D188" s="5">
        <v>7</v>
      </c>
      <c r="E188" s="5">
        <v>1</v>
      </c>
      <c r="F188" s="5">
        <v>7.5</v>
      </c>
      <c r="G188" s="5">
        <v>13</v>
      </c>
      <c r="H188" s="5">
        <v>12.1</v>
      </c>
      <c r="I188" s="5">
        <v>12.1</v>
      </c>
      <c r="J188" s="5">
        <v>0</v>
      </c>
      <c r="K188" s="11">
        <f t="shared" si="20"/>
        <v>12.1</v>
      </c>
      <c r="L188" s="11">
        <f t="shared" si="21"/>
        <v>1.149901451030204E-2</v>
      </c>
      <c r="M188" s="11">
        <f t="shared" si="16"/>
        <v>1.1647087325821563</v>
      </c>
      <c r="N188" s="11">
        <f t="shared" si="17"/>
        <v>588.29147290115986</v>
      </c>
      <c r="O188" s="26">
        <f t="shared" si="22"/>
        <v>1.6969531140114125E-3</v>
      </c>
      <c r="P188" s="28">
        <v>0.90446479427530857</v>
      </c>
      <c r="Q188" s="14" t="str">
        <f t="shared" si="23"/>
        <v/>
      </c>
      <c r="T188">
        <f t="shared" si="18"/>
        <v>7.5</v>
      </c>
      <c r="U188" s="13">
        <f t="shared" si="19"/>
        <v>13</v>
      </c>
      <c r="W188">
        <v>10.5</v>
      </c>
      <c r="X188">
        <v>13</v>
      </c>
    </row>
    <row r="189" spans="2:24" x14ac:dyDescent="0.45">
      <c r="B189" s="5">
        <v>1</v>
      </c>
      <c r="C189" s="5">
        <v>148</v>
      </c>
      <c r="D189" s="5">
        <v>7</v>
      </c>
      <c r="E189" s="5">
        <v>1</v>
      </c>
      <c r="F189" s="5">
        <v>10.5</v>
      </c>
      <c r="G189" s="5">
        <v>13</v>
      </c>
      <c r="H189" s="5">
        <v>8.4</v>
      </c>
      <c r="I189" s="5">
        <v>8.4</v>
      </c>
      <c r="J189" s="5">
        <v>0</v>
      </c>
      <c r="K189" s="11">
        <f t="shared" si="20"/>
        <v>8.4</v>
      </c>
      <c r="L189" s="11">
        <f t="shared" si="21"/>
        <v>5.541769440932395E-3</v>
      </c>
      <c r="M189" s="11">
        <f t="shared" si="16"/>
        <v>0.56131308087560239</v>
      </c>
      <c r="N189" s="11">
        <f t="shared" si="17"/>
        <v>81.487008087785355</v>
      </c>
      <c r="O189" s="26">
        <f t="shared" si="22"/>
        <v>1.2123121242750945E-2</v>
      </c>
      <c r="P189" s="28">
        <v>8.249149282068502E-2</v>
      </c>
      <c r="Q189" s="14" t="str">
        <f t="shared" si="23"/>
        <v/>
      </c>
      <c r="T189">
        <f t="shared" si="18"/>
        <v>10.5</v>
      </c>
      <c r="U189" s="13">
        <f t="shared" si="19"/>
        <v>13</v>
      </c>
      <c r="W189">
        <v>13.5</v>
      </c>
      <c r="X189">
        <v>13</v>
      </c>
    </row>
    <row r="190" spans="2:24" x14ac:dyDescent="0.45">
      <c r="B190" s="5">
        <v>1</v>
      </c>
      <c r="C190" s="5">
        <v>149</v>
      </c>
      <c r="D190" s="5">
        <v>7</v>
      </c>
      <c r="E190" s="5">
        <v>1</v>
      </c>
      <c r="F190" s="5">
        <v>13.5</v>
      </c>
      <c r="G190" s="5">
        <v>13</v>
      </c>
      <c r="H190" s="5">
        <v>0</v>
      </c>
      <c r="I190" s="5">
        <v>0</v>
      </c>
      <c r="J190" s="5">
        <v>0</v>
      </c>
      <c r="K190" s="11">
        <f t="shared" si="20"/>
        <v>0</v>
      </c>
      <c r="L190" s="11">
        <f t="shared" si="21"/>
        <v>0</v>
      </c>
      <c r="M190" s="11">
        <f t="shared" si="16"/>
        <v>0</v>
      </c>
      <c r="N190" s="11">
        <f t="shared" si="17"/>
        <v>3.1675212169285252</v>
      </c>
      <c r="O190" s="26" t="str">
        <f t="shared" si="22"/>
        <v/>
      </c>
      <c r="P190" s="28">
        <v>0.2638779423417521</v>
      </c>
      <c r="Q190" s="14" t="str">
        <f t="shared" si="23"/>
        <v/>
      </c>
      <c r="T190">
        <f t="shared" si="18"/>
        <v>13.5</v>
      </c>
      <c r="U190" s="13">
        <f t="shared" si="19"/>
        <v>13</v>
      </c>
      <c r="W190">
        <v>16.5</v>
      </c>
      <c r="X190">
        <v>13</v>
      </c>
    </row>
    <row r="191" spans="2:24" x14ac:dyDescent="0.45">
      <c r="B191" s="5">
        <v>1</v>
      </c>
      <c r="C191" s="5">
        <v>150</v>
      </c>
      <c r="D191" s="5">
        <v>7</v>
      </c>
      <c r="E191" s="5">
        <v>1</v>
      </c>
      <c r="F191" s="5">
        <v>16.5</v>
      </c>
      <c r="G191" s="5">
        <v>13</v>
      </c>
      <c r="H191" s="5">
        <v>5.8</v>
      </c>
      <c r="I191" s="5">
        <v>5.8</v>
      </c>
      <c r="J191" s="5">
        <v>0</v>
      </c>
      <c r="K191" s="11">
        <f t="shared" si="20"/>
        <v>5.8</v>
      </c>
      <c r="L191" s="11">
        <f t="shared" si="21"/>
        <v>2.642079421669016E-3</v>
      </c>
      <c r="M191" s="11">
        <f t="shared" si="16"/>
        <v>0.26761014796847032</v>
      </c>
      <c r="N191" s="11">
        <f t="shared" si="17"/>
        <v>24.809913184767264</v>
      </c>
      <c r="O191" s="26">
        <f t="shared" si="22"/>
        <v>3.8744802930611555E-2</v>
      </c>
      <c r="P191" s="28">
        <v>0.43144453710024111</v>
      </c>
      <c r="Q191" s="14" t="str">
        <f t="shared" si="23"/>
        <v/>
      </c>
      <c r="T191">
        <f t="shared" si="18"/>
        <v>16.5</v>
      </c>
      <c r="U191" s="13">
        <f t="shared" si="19"/>
        <v>13</v>
      </c>
      <c r="W191">
        <v>19.5</v>
      </c>
      <c r="X191">
        <v>13</v>
      </c>
    </row>
    <row r="192" spans="2:24" x14ac:dyDescent="0.45">
      <c r="B192" s="5">
        <v>1</v>
      </c>
      <c r="C192" s="5">
        <v>151</v>
      </c>
      <c r="D192" s="5">
        <v>7</v>
      </c>
      <c r="E192" s="5">
        <v>2</v>
      </c>
      <c r="F192" s="5">
        <v>19.5</v>
      </c>
      <c r="G192" s="5">
        <v>13</v>
      </c>
      <c r="H192" s="5">
        <v>7.65</v>
      </c>
      <c r="I192" s="5">
        <v>7.65</v>
      </c>
      <c r="J192" s="5">
        <v>0</v>
      </c>
      <c r="K192" s="11">
        <f t="shared" si="20"/>
        <v>7.65</v>
      </c>
      <c r="L192" s="11">
        <f t="shared" si="21"/>
        <v>4.5963464017427175E-3</v>
      </c>
      <c r="M192" s="11">
        <f t="shared" si="16"/>
        <v>0.46555335566244965</v>
      </c>
      <c r="N192" s="11">
        <f t="shared" si="17"/>
        <v>56.853238205706496</v>
      </c>
      <c r="O192" s="26">
        <f t="shared" si="22"/>
        <v>1.728511715185832E-2</v>
      </c>
      <c r="P192" s="28">
        <v>0.66232260838080226</v>
      </c>
      <c r="Q192" s="14" t="str">
        <f t="shared" si="23"/>
        <v/>
      </c>
      <c r="T192">
        <f t="shared" si="18"/>
        <v>19.5</v>
      </c>
      <c r="U192" s="13">
        <f t="shared" si="19"/>
        <v>13</v>
      </c>
      <c r="W192">
        <v>22.5</v>
      </c>
      <c r="X192">
        <v>13</v>
      </c>
    </row>
    <row r="193" spans="2:24" x14ac:dyDescent="0.45">
      <c r="B193" s="5">
        <v>1</v>
      </c>
      <c r="C193" s="5">
        <v>152</v>
      </c>
      <c r="D193" s="5">
        <v>7</v>
      </c>
      <c r="E193" s="5">
        <v>2</v>
      </c>
      <c r="F193" s="5">
        <v>22.5</v>
      </c>
      <c r="G193" s="5">
        <v>13</v>
      </c>
      <c r="H193" s="5">
        <v>12.35</v>
      </c>
      <c r="I193" s="5">
        <v>12.35</v>
      </c>
      <c r="J193" s="5">
        <v>0</v>
      </c>
      <c r="K193" s="11">
        <f t="shared" si="20"/>
        <v>12.35</v>
      </c>
      <c r="L193" s="11">
        <f t="shared" si="21"/>
        <v>1.197908913767873E-2</v>
      </c>
      <c r="M193" s="11">
        <f t="shared" si="16"/>
        <v>1.2133343874411715</v>
      </c>
      <c r="N193" s="11">
        <f t="shared" si="17"/>
        <v>680.50779840723715</v>
      </c>
      <c r="O193" s="26">
        <f t="shared" si="22"/>
        <v>1.467334639951412E-3</v>
      </c>
      <c r="P193" s="28">
        <v>8.7400588574036098E-2</v>
      </c>
      <c r="Q193" s="14" t="str">
        <f t="shared" si="23"/>
        <v/>
      </c>
      <c r="T193">
        <f t="shared" si="18"/>
        <v>22.5</v>
      </c>
      <c r="U193" s="13">
        <f t="shared" si="19"/>
        <v>13</v>
      </c>
      <c r="W193">
        <v>25.5</v>
      </c>
      <c r="X193">
        <v>13</v>
      </c>
    </row>
    <row r="194" spans="2:24" x14ac:dyDescent="0.45">
      <c r="B194" s="5">
        <v>1</v>
      </c>
      <c r="C194" s="5">
        <v>153</v>
      </c>
      <c r="D194" s="5">
        <v>7</v>
      </c>
      <c r="E194" s="5">
        <v>2</v>
      </c>
      <c r="F194" s="5">
        <v>25.5</v>
      </c>
      <c r="G194" s="5">
        <v>13</v>
      </c>
      <c r="H194" s="5">
        <v>12.2</v>
      </c>
      <c r="I194" s="5">
        <v>12.2</v>
      </c>
      <c r="J194" s="5">
        <v>0</v>
      </c>
      <c r="K194" s="11">
        <f t="shared" si="20"/>
        <v>12.2</v>
      </c>
      <c r="L194" s="11">
        <f t="shared" si="21"/>
        <v>1.1689866264007618E-2</v>
      </c>
      <c r="M194" s="11">
        <f t="shared" si="16"/>
        <v>1.184039667765372</v>
      </c>
      <c r="N194" s="11">
        <f t="shared" si="17"/>
        <v>623.46098056006133</v>
      </c>
      <c r="O194" s="26">
        <f t="shared" si="22"/>
        <v>1.6013810808532813E-3</v>
      </c>
      <c r="P194" s="28">
        <v>0.13841990505295265</v>
      </c>
      <c r="Q194" s="14" t="str">
        <f t="shared" si="23"/>
        <v/>
      </c>
      <c r="T194">
        <f t="shared" si="18"/>
        <v>25.5</v>
      </c>
      <c r="U194" s="13">
        <f t="shared" si="19"/>
        <v>13</v>
      </c>
      <c r="W194">
        <v>28.5</v>
      </c>
      <c r="X194">
        <v>13</v>
      </c>
    </row>
    <row r="195" spans="2:24" x14ac:dyDescent="0.45">
      <c r="B195" s="5">
        <v>1</v>
      </c>
      <c r="C195" s="5">
        <v>154</v>
      </c>
      <c r="D195" s="5">
        <v>7</v>
      </c>
      <c r="E195" s="5">
        <v>2</v>
      </c>
      <c r="F195" s="5">
        <v>28.5</v>
      </c>
      <c r="G195" s="5">
        <v>13</v>
      </c>
      <c r="H195" s="5">
        <v>11.25</v>
      </c>
      <c r="I195" s="5">
        <v>11.25</v>
      </c>
      <c r="J195" s="5">
        <v>0</v>
      </c>
      <c r="K195" s="11">
        <f t="shared" si="20"/>
        <v>11.25</v>
      </c>
      <c r="L195" s="11">
        <f t="shared" si="21"/>
        <v>9.9401955054989541E-3</v>
      </c>
      <c r="M195" s="11">
        <f t="shared" si="16"/>
        <v>1.0068195407924947</v>
      </c>
      <c r="N195" s="11">
        <f t="shared" si="17"/>
        <v>362.68529672929571</v>
      </c>
      <c r="O195" s="26">
        <f t="shared" si="22"/>
        <v>2.7496299932749935E-3</v>
      </c>
      <c r="P195" s="28">
        <v>7.1391854878676497E-2</v>
      </c>
      <c r="Q195" s="14" t="str">
        <f t="shared" si="23"/>
        <v/>
      </c>
      <c r="T195">
        <f t="shared" si="18"/>
        <v>28.5</v>
      </c>
      <c r="U195" s="13">
        <f t="shared" si="19"/>
        <v>13</v>
      </c>
      <c r="W195">
        <v>31.5</v>
      </c>
      <c r="X195">
        <v>13</v>
      </c>
    </row>
    <row r="196" spans="2:24" x14ac:dyDescent="0.45">
      <c r="B196" s="5">
        <v>1</v>
      </c>
      <c r="C196" s="5">
        <v>155</v>
      </c>
      <c r="D196" s="5">
        <v>7</v>
      </c>
      <c r="E196" s="5">
        <v>2</v>
      </c>
      <c r="F196" s="5">
        <v>31.5</v>
      </c>
      <c r="G196" s="5">
        <v>13</v>
      </c>
      <c r="H196" s="5">
        <v>10.9</v>
      </c>
      <c r="I196" s="5">
        <v>10.9</v>
      </c>
      <c r="J196" s="5">
        <v>0</v>
      </c>
      <c r="K196" s="11">
        <f t="shared" si="20"/>
        <v>10.9</v>
      </c>
      <c r="L196" s="11">
        <f t="shared" si="21"/>
        <v>9.3313155793250824E-3</v>
      </c>
      <c r="M196" s="11">
        <f t="shared" si="16"/>
        <v>0.9451474934641485</v>
      </c>
      <c r="N196" s="11">
        <f t="shared" si="17"/>
        <v>298.71668622520275</v>
      </c>
      <c r="O196" s="26">
        <f t="shared" si="22"/>
        <v>3.3364842398151406E-3</v>
      </c>
      <c r="P196" s="28">
        <v>0.31687161988423007</v>
      </c>
      <c r="Q196" s="14" t="str">
        <f t="shared" si="23"/>
        <v/>
      </c>
      <c r="R196">
        <f>R163+1</f>
        <v>19</v>
      </c>
      <c r="T196">
        <f t="shared" si="18"/>
        <v>31.5</v>
      </c>
      <c r="U196" s="13">
        <f t="shared" si="19"/>
        <v>13</v>
      </c>
      <c r="W196">
        <v>34.5</v>
      </c>
      <c r="X196">
        <v>13</v>
      </c>
    </row>
    <row r="197" spans="2:24" x14ac:dyDescent="0.45">
      <c r="B197" s="5">
        <v>1</v>
      </c>
      <c r="C197" s="5">
        <v>156</v>
      </c>
      <c r="D197" s="5">
        <v>7</v>
      </c>
      <c r="E197" s="5">
        <v>1</v>
      </c>
      <c r="F197" s="5">
        <v>34.5</v>
      </c>
      <c r="G197" s="5">
        <v>13</v>
      </c>
      <c r="H197" s="5">
        <v>8.4499999999999993</v>
      </c>
      <c r="I197" s="5">
        <v>8.4499999999999993</v>
      </c>
      <c r="J197" s="5">
        <v>0</v>
      </c>
      <c r="K197" s="11">
        <f t="shared" si="20"/>
        <v>8.4499999999999993</v>
      </c>
      <c r="L197" s="11">
        <f t="shared" si="21"/>
        <v>5.6079392361986294E-3</v>
      </c>
      <c r="M197" s="11">
        <f t="shared" si="16"/>
        <v>0.56801526725085316</v>
      </c>
      <c r="N197" s="11">
        <f t="shared" si="17"/>
        <v>83.506940776447635</v>
      </c>
      <c r="O197" s="26">
        <f t="shared" si="22"/>
        <v>1.1833347542959505E-2</v>
      </c>
      <c r="P197" s="28">
        <v>0.25361291220466486</v>
      </c>
      <c r="Q197" s="14" t="str">
        <f t="shared" si="23"/>
        <v/>
      </c>
      <c r="T197">
        <f t="shared" si="18"/>
        <v>34.5</v>
      </c>
      <c r="U197" s="13">
        <f t="shared" si="19"/>
        <v>13</v>
      </c>
      <c r="W197">
        <v>37.5</v>
      </c>
      <c r="X197">
        <v>13</v>
      </c>
    </row>
    <row r="198" spans="2:24" x14ac:dyDescent="0.45">
      <c r="B198" s="5">
        <v>1</v>
      </c>
      <c r="C198" s="5">
        <v>157</v>
      </c>
      <c r="D198" s="5">
        <v>7</v>
      </c>
      <c r="E198" s="5">
        <v>1</v>
      </c>
      <c r="F198" s="5">
        <v>37.5</v>
      </c>
      <c r="G198" s="5">
        <v>13</v>
      </c>
      <c r="H198" s="5">
        <v>12.9</v>
      </c>
      <c r="I198" s="5">
        <v>12.9</v>
      </c>
      <c r="J198" s="5">
        <v>0</v>
      </c>
      <c r="K198" s="11">
        <f t="shared" si="20"/>
        <v>12.9</v>
      </c>
      <c r="L198" s="11">
        <f t="shared" si="21"/>
        <v>1.3069810837096936E-2</v>
      </c>
      <c r="M198" s="11">
        <f t="shared" si="16"/>
        <v>1.3238110797691183</v>
      </c>
      <c r="N198" s="11">
        <f t="shared" si="17"/>
        <v>942.52790647561869</v>
      </c>
      <c r="O198" s="26">
        <f t="shared" si="22"/>
        <v>1.0598520649328647E-3</v>
      </c>
      <c r="P198" s="28">
        <v>0.50436236088016639</v>
      </c>
      <c r="Q198" s="14" t="str">
        <f t="shared" si="23"/>
        <v/>
      </c>
      <c r="T198">
        <f t="shared" si="18"/>
        <v>37.5</v>
      </c>
      <c r="U198" s="13">
        <f t="shared" si="19"/>
        <v>13</v>
      </c>
      <c r="W198">
        <v>40.5</v>
      </c>
      <c r="X198">
        <v>13</v>
      </c>
    </row>
    <row r="199" spans="2:24" x14ac:dyDescent="0.45">
      <c r="B199" s="5">
        <v>1</v>
      </c>
      <c r="C199" s="5">
        <v>158</v>
      </c>
      <c r="D199" s="5">
        <v>7</v>
      </c>
      <c r="E199" s="5">
        <v>1</v>
      </c>
      <c r="F199" s="5">
        <v>40.5</v>
      </c>
      <c r="G199" s="5">
        <v>13</v>
      </c>
      <c r="H199" s="5">
        <v>0</v>
      </c>
      <c r="I199" s="5">
        <v>0</v>
      </c>
      <c r="J199" s="5">
        <v>0</v>
      </c>
      <c r="K199" s="11">
        <f t="shared" si="20"/>
        <v>0</v>
      </c>
      <c r="L199" s="11">
        <f t="shared" si="21"/>
        <v>0</v>
      </c>
      <c r="M199" s="11">
        <f t="shared" si="16"/>
        <v>0</v>
      </c>
      <c r="N199" s="11">
        <f t="shared" si="17"/>
        <v>3.1675212169285252</v>
      </c>
      <c r="O199" s="26" t="str">
        <f t="shared" si="22"/>
        <v/>
      </c>
      <c r="P199" s="28">
        <v>0.70762984637375492</v>
      </c>
      <c r="Q199" s="14" t="str">
        <f t="shared" si="23"/>
        <v/>
      </c>
      <c r="T199">
        <f t="shared" si="18"/>
        <v>40.5</v>
      </c>
      <c r="U199" s="13">
        <f t="shared" si="19"/>
        <v>13</v>
      </c>
      <c r="W199">
        <v>43.5</v>
      </c>
      <c r="X199">
        <v>13</v>
      </c>
    </row>
    <row r="200" spans="2:24" x14ac:dyDescent="0.45">
      <c r="B200" s="5">
        <v>1</v>
      </c>
      <c r="C200" s="5">
        <v>159</v>
      </c>
      <c r="D200" s="5">
        <v>7</v>
      </c>
      <c r="E200" s="5">
        <v>1</v>
      </c>
      <c r="F200" s="5">
        <v>43.5</v>
      </c>
      <c r="G200" s="5">
        <v>13</v>
      </c>
      <c r="H200" s="5">
        <v>9.15</v>
      </c>
      <c r="I200" s="5">
        <v>9.15</v>
      </c>
      <c r="J200" s="5">
        <v>0</v>
      </c>
      <c r="K200" s="11">
        <f t="shared" si="20"/>
        <v>9.15</v>
      </c>
      <c r="L200" s="11">
        <f t="shared" si="21"/>
        <v>6.5755497735042875E-3</v>
      </c>
      <c r="M200" s="11">
        <f t="shared" si="16"/>
        <v>0.66602231311802196</v>
      </c>
      <c r="N200" s="11">
        <f t="shared" si="17"/>
        <v>118.40874266901066</v>
      </c>
      <c r="O200" s="26">
        <f t="shared" si="22"/>
        <v>8.374596178203686E-3</v>
      </c>
      <c r="P200" s="28">
        <v>0.40036346466751294</v>
      </c>
      <c r="Q200" s="14" t="str">
        <f t="shared" si="23"/>
        <v/>
      </c>
      <c r="T200">
        <f t="shared" si="18"/>
        <v>43.5</v>
      </c>
      <c r="U200" s="13">
        <f t="shared" si="19"/>
        <v>13</v>
      </c>
      <c r="W200">
        <v>46.5</v>
      </c>
      <c r="X200">
        <v>13</v>
      </c>
    </row>
    <row r="201" spans="2:24" x14ac:dyDescent="0.45">
      <c r="B201" s="5">
        <v>1</v>
      </c>
      <c r="C201" s="5">
        <v>160</v>
      </c>
      <c r="D201" s="5">
        <v>7</v>
      </c>
      <c r="E201" s="5">
        <v>1</v>
      </c>
      <c r="F201" s="5">
        <v>46.5</v>
      </c>
      <c r="G201" s="5">
        <v>13</v>
      </c>
      <c r="H201" s="5">
        <v>12.05</v>
      </c>
      <c r="I201" s="5">
        <v>12.05</v>
      </c>
      <c r="J201" s="5">
        <v>0</v>
      </c>
      <c r="K201" s="11">
        <f t="shared" si="20"/>
        <v>12.05</v>
      </c>
      <c r="L201" s="11">
        <f t="shared" si="21"/>
        <v>1.14041776820718E-2</v>
      </c>
      <c r="M201" s="11">
        <f t="shared" si="16"/>
        <v>1.1551029283707437</v>
      </c>
      <c r="N201" s="11">
        <f t="shared" si="17"/>
        <v>571.51013872656335</v>
      </c>
      <c r="O201" s="26">
        <f t="shared" si="22"/>
        <v>1.7466939576377127E-3</v>
      </c>
      <c r="P201" s="28">
        <v>0.21242499832143169</v>
      </c>
      <c r="Q201" s="14" t="str">
        <f t="shared" si="23"/>
        <v/>
      </c>
      <c r="T201">
        <f t="shared" si="18"/>
        <v>46.5</v>
      </c>
      <c r="U201" s="13">
        <f t="shared" si="19"/>
        <v>13</v>
      </c>
      <c r="W201">
        <v>49.5</v>
      </c>
      <c r="X201">
        <v>13</v>
      </c>
    </row>
    <row r="202" spans="2:24" x14ac:dyDescent="0.45">
      <c r="B202" s="5">
        <v>1</v>
      </c>
      <c r="C202" s="5">
        <v>161</v>
      </c>
      <c r="D202" s="5">
        <v>7</v>
      </c>
      <c r="E202" s="5">
        <v>1</v>
      </c>
      <c r="F202" s="5">
        <v>49.5</v>
      </c>
      <c r="G202" s="5">
        <v>13</v>
      </c>
      <c r="H202" s="5">
        <v>13.35</v>
      </c>
      <c r="I202" s="5">
        <v>13.35</v>
      </c>
      <c r="J202" s="5">
        <v>0</v>
      </c>
      <c r="K202" s="11">
        <f t="shared" si="20"/>
        <v>13.35</v>
      </c>
      <c r="L202" s="11">
        <f t="shared" si="21"/>
        <v>1.3997562417610172E-2</v>
      </c>
      <c r="M202" s="11">
        <f t="shared" si="16"/>
        <v>1.417780903576418</v>
      </c>
      <c r="N202" s="11">
        <f t="shared" si="17"/>
        <v>1237.143333561414</v>
      </c>
      <c r="O202" s="26">
        <f t="shared" si="22"/>
        <v>8.0766093302264697E-4</v>
      </c>
      <c r="P202" s="28">
        <v>0.74417313103988492</v>
      </c>
      <c r="Q202" s="14" t="str">
        <f t="shared" si="23"/>
        <v/>
      </c>
      <c r="T202">
        <f t="shared" si="18"/>
        <v>49.5</v>
      </c>
      <c r="U202" s="13">
        <f t="shared" si="19"/>
        <v>13</v>
      </c>
      <c r="W202">
        <v>52.5</v>
      </c>
      <c r="X202">
        <v>13</v>
      </c>
    </row>
    <row r="203" spans="2:24" x14ac:dyDescent="0.45">
      <c r="B203" s="5">
        <v>1</v>
      </c>
      <c r="C203" s="5">
        <v>162</v>
      </c>
      <c r="D203" s="5">
        <v>7</v>
      </c>
      <c r="E203" s="5">
        <v>1</v>
      </c>
      <c r="F203" s="5">
        <v>52.5</v>
      </c>
      <c r="G203" s="5">
        <v>13</v>
      </c>
      <c r="H203" s="5">
        <v>11.2</v>
      </c>
      <c r="I203" s="5">
        <v>11.2</v>
      </c>
      <c r="J203" s="5">
        <v>0</v>
      </c>
      <c r="K203" s="11">
        <f t="shared" si="20"/>
        <v>11.2</v>
      </c>
      <c r="L203" s="11">
        <f t="shared" si="21"/>
        <v>9.8520345616575893E-3</v>
      </c>
      <c r="M203" s="11">
        <f t="shared" si="16"/>
        <v>0.99788992155662626</v>
      </c>
      <c r="N203" s="11">
        <f t="shared" si="17"/>
        <v>352.70516142718992</v>
      </c>
      <c r="O203" s="26">
        <f t="shared" si="22"/>
        <v>2.8272134790598979E-3</v>
      </c>
      <c r="P203" s="28">
        <v>0.31958801593457897</v>
      </c>
      <c r="Q203" s="14" t="str">
        <f t="shared" si="23"/>
        <v/>
      </c>
      <c r="T203">
        <f t="shared" si="18"/>
        <v>52.5</v>
      </c>
      <c r="U203" s="13">
        <f t="shared" si="19"/>
        <v>13</v>
      </c>
      <c r="W203">
        <v>58.5</v>
      </c>
      <c r="X203">
        <v>13</v>
      </c>
    </row>
    <row r="204" spans="2:24" x14ac:dyDescent="0.45">
      <c r="B204" s="5">
        <v>1</v>
      </c>
      <c r="C204" s="5">
        <v>163</v>
      </c>
      <c r="D204" s="5">
        <v>7</v>
      </c>
      <c r="E204" s="5">
        <v>2</v>
      </c>
      <c r="F204" s="5">
        <v>55.5</v>
      </c>
      <c r="G204" s="5">
        <v>13</v>
      </c>
      <c r="H204" s="5">
        <v>12.7</v>
      </c>
      <c r="I204" s="5">
        <v>12.7</v>
      </c>
      <c r="J204" s="5">
        <v>0</v>
      </c>
      <c r="K204" s="11">
        <f t="shared" si="20"/>
        <v>12.7</v>
      </c>
      <c r="L204" s="11">
        <f t="shared" si="21"/>
        <v>1.2667686977437443E-2</v>
      </c>
      <c r="M204" s="11">
        <f t="shared" si="16"/>
        <v>1.283080878889256</v>
      </c>
      <c r="N204" s="11">
        <f t="shared" si="17"/>
        <v>836.53252316663463</v>
      </c>
      <c r="O204" s="26">
        <f t="shared" si="22"/>
        <v>1.1939834840313246E-3</v>
      </c>
      <c r="P204" s="28">
        <v>3.9351925738673188E-4</v>
      </c>
      <c r="Q204" s="14" t="str">
        <f t="shared" si="23"/>
        <v>dead</v>
      </c>
      <c r="T204" t="str">
        <f t="shared" si="18"/>
        <v/>
      </c>
      <c r="U204" s="13" t="str">
        <f t="shared" si="19"/>
        <v/>
      </c>
      <c r="W204">
        <v>61.5</v>
      </c>
      <c r="X204">
        <v>13</v>
      </c>
    </row>
    <row r="205" spans="2:24" x14ac:dyDescent="0.45">
      <c r="B205" s="5">
        <v>1</v>
      </c>
      <c r="C205" s="5">
        <v>164</v>
      </c>
      <c r="D205" s="5">
        <v>7</v>
      </c>
      <c r="E205" s="5">
        <v>2</v>
      </c>
      <c r="F205" s="5">
        <v>58.5</v>
      </c>
      <c r="G205" s="5">
        <v>13</v>
      </c>
      <c r="H205" s="5">
        <v>10.6</v>
      </c>
      <c r="I205" s="5">
        <v>10.6</v>
      </c>
      <c r="J205" s="5">
        <v>0</v>
      </c>
      <c r="K205" s="11">
        <f t="shared" si="20"/>
        <v>10.6</v>
      </c>
      <c r="L205" s="11">
        <f t="shared" si="21"/>
        <v>8.8247337639337283E-3</v>
      </c>
      <c r="M205" s="11">
        <f t="shared" si="16"/>
        <v>0.89383698649635324</v>
      </c>
      <c r="N205" s="11">
        <f t="shared" si="17"/>
        <v>253.54853614726571</v>
      </c>
      <c r="O205" s="26">
        <f t="shared" si="22"/>
        <v>3.9285238687111201E-3</v>
      </c>
      <c r="P205" s="28">
        <v>0.83334091165385482</v>
      </c>
      <c r="Q205" s="14" t="str">
        <f t="shared" si="23"/>
        <v/>
      </c>
      <c r="T205">
        <f t="shared" si="18"/>
        <v>58.5</v>
      </c>
      <c r="U205" s="13">
        <f t="shared" si="19"/>
        <v>13</v>
      </c>
      <c r="W205">
        <v>64.5</v>
      </c>
      <c r="X205">
        <v>13</v>
      </c>
    </row>
    <row r="206" spans="2:24" x14ac:dyDescent="0.45">
      <c r="B206" s="5">
        <v>1</v>
      </c>
      <c r="C206" s="5">
        <v>165</v>
      </c>
      <c r="D206" s="5">
        <v>7</v>
      </c>
      <c r="E206" s="5">
        <v>2</v>
      </c>
      <c r="F206" s="5">
        <v>61.5</v>
      </c>
      <c r="G206" s="5">
        <v>13</v>
      </c>
      <c r="H206" s="5">
        <v>10.95</v>
      </c>
      <c r="I206" s="5">
        <v>10.95</v>
      </c>
      <c r="J206" s="5">
        <v>0</v>
      </c>
      <c r="K206" s="11">
        <f t="shared" si="20"/>
        <v>10.95</v>
      </c>
      <c r="L206" s="11">
        <f t="shared" si="21"/>
        <v>9.4171203286762539E-3</v>
      </c>
      <c r="M206" s="11">
        <f t="shared" si="16"/>
        <v>0.95383845917923626</v>
      </c>
      <c r="N206" s="11">
        <f t="shared" si="17"/>
        <v>307.05673279485654</v>
      </c>
      <c r="O206" s="26">
        <f t="shared" si="22"/>
        <v>3.2461553134303101E-3</v>
      </c>
      <c r="P206" s="28">
        <v>0.12533957254533012</v>
      </c>
      <c r="Q206" s="14" t="str">
        <f t="shared" si="23"/>
        <v/>
      </c>
      <c r="T206">
        <f t="shared" si="18"/>
        <v>61.5</v>
      </c>
      <c r="U206" s="13">
        <f t="shared" si="19"/>
        <v>13</v>
      </c>
      <c r="W206">
        <v>67.5</v>
      </c>
      <c r="X206">
        <v>13</v>
      </c>
    </row>
    <row r="207" spans="2:24" x14ac:dyDescent="0.45">
      <c r="B207" s="5">
        <v>1</v>
      </c>
      <c r="C207" s="5">
        <v>166</v>
      </c>
      <c r="D207" s="5">
        <v>7</v>
      </c>
      <c r="E207" s="5">
        <v>2</v>
      </c>
      <c r="F207" s="5">
        <v>64.5</v>
      </c>
      <c r="G207" s="5">
        <v>13</v>
      </c>
      <c r="H207" s="5">
        <v>11.8</v>
      </c>
      <c r="I207" s="5">
        <v>11.8</v>
      </c>
      <c r="J207" s="5">
        <v>0</v>
      </c>
      <c r="K207" s="11">
        <f t="shared" si="20"/>
        <v>11.8</v>
      </c>
      <c r="L207" s="11">
        <f t="shared" si="21"/>
        <v>1.093588402714607E-2</v>
      </c>
      <c r="M207" s="11">
        <f t="shared" si="16"/>
        <v>1.1076705411156305</v>
      </c>
      <c r="N207" s="11">
        <f t="shared" si="17"/>
        <v>494.96939955751128</v>
      </c>
      <c r="O207" s="26">
        <f t="shared" si="22"/>
        <v>2.0162534238850061E-3</v>
      </c>
      <c r="P207" s="28">
        <v>0.55895575742877646</v>
      </c>
      <c r="Q207" s="14" t="str">
        <f t="shared" si="23"/>
        <v/>
      </c>
      <c r="T207">
        <f t="shared" si="18"/>
        <v>64.5</v>
      </c>
      <c r="U207" s="13">
        <f t="shared" si="19"/>
        <v>13</v>
      </c>
      <c r="W207">
        <v>70.5</v>
      </c>
      <c r="X207">
        <v>13</v>
      </c>
    </row>
    <row r="208" spans="2:24" x14ac:dyDescent="0.45">
      <c r="B208" s="5">
        <v>1</v>
      </c>
      <c r="C208" s="5">
        <v>167</v>
      </c>
      <c r="D208" s="5">
        <v>7</v>
      </c>
      <c r="E208" s="5">
        <v>2</v>
      </c>
      <c r="F208" s="5">
        <v>67.5</v>
      </c>
      <c r="G208" s="5">
        <v>13</v>
      </c>
      <c r="H208" s="5">
        <v>6.3</v>
      </c>
      <c r="I208" s="5">
        <v>6.3</v>
      </c>
      <c r="J208" s="5">
        <v>0</v>
      </c>
      <c r="K208" s="11">
        <f t="shared" si="20"/>
        <v>6.3</v>
      </c>
      <c r="L208" s="11">
        <f t="shared" si="21"/>
        <v>3.1172453105244718E-3</v>
      </c>
      <c r="M208" s="11">
        <f t="shared" si="16"/>
        <v>0.31573860799252629</v>
      </c>
      <c r="N208" s="11">
        <f t="shared" si="17"/>
        <v>30.787918488852174</v>
      </c>
      <c r="O208" s="26">
        <f t="shared" si="22"/>
        <v>3.1458492645584646E-2</v>
      </c>
      <c r="P208" s="28">
        <v>0.97394458740856615</v>
      </c>
      <c r="Q208" s="14" t="str">
        <f t="shared" si="23"/>
        <v/>
      </c>
      <c r="T208">
        <f t="shared" si="18"/>
        <v>67.5</v>
      </c>
      <c r="U208" s="13">
        <f t="shared" si="19"/>
        <v>13</v>
      </c>
      <c r="W208">
        <v>4.5</v>
      </c>
      <c r="X208">
        <v>15</v>
      </c>
    </row>
    <row r="209" spans="2:24" x14ac:dyDescent="0.45">
      <c r="B209" s="5">
        <v>1</v>
      </c>
      <c r="C209" s="5">
        <v>168</v>
      </c>
      <c r="D209" s="5">
        <v>7</v>
      </c>
      <c r="E209" s="5">
        <v>1</v>
      </c>
      <c r="F209" s="5">
        <v>70.5</v>
      </c>
      <c r="G209" s="5">
        <v>13</v>
      </c>
      <c r="H209" s="5">
        <v>15.4</v>
      </c>
      <c r="I209" s="5">
        <v>15.4</v>
      </c>
      <c r="J209" s="5">
        <v>16</v>
      </c>
      <c r="K209" s="11">
        <f t="shared" si="20"/>
        <v>15.4</v>
      </c>
      <c r="L209" s="11">
        <f t="shared" si="21"/>
        <v>1.8626502843133885E-2</v>
      </c>
      <c r="M209" s="11">
        <f t="shared" si="16"/>
        <v>1.8866356329429972</v>
      </c>
      <c r="N209" s="11">
        <f t="shared" si="17"/>
        <v>4546.8428521218993</v>
      </c>
      <c r="O209" s="26">
        <f t="shared" si="22"/>
        <v>2.1988446666165729E-4</v>
      </c>
      <c r="P209" s="28">
        <v>0.90013695571522234</v>
      </c>
      <c r="Q209" s="14" t="str">
        <f t="shared" si="23"/>
        <v/>
      </c>
      <c r="T209">
        <f t="shared" si="18"/>
        <v>70.5</v>
      </c>
      <c r="U209" s="13">
        <f t="shared" si="19"/>
        <v>13</v>
      </c>
      <c r="W209">
        <v>7.5</v>
      </c>
      <c r="X209">
        <v>15</v>
      </c>
    </row>
    <row r="210" spans="2:24" x14ac:dyDescent="0.45">
      <c r="B210" s="5">
        <v>1</v>
      </c>
      <c r="C210" s="5">
        <v>169</v>
      </c>
      <c r="D210" s="5">
        <v>8</v>
      </c>
      <c r="E210" s="5">
        <v>1</v>
      </c>
      <c r="F210" s="5">
        <v>70.5</v>
      </c>
      <c r="G210" s="5">
        <v>15</v>
      </c>
      <c r="H210" s="5">
        <v>14.4</v>
      </c>
      <c r="I210" s="5">
        <v>14.4</v>
      </c>
      <c r="J210" s="5">
        <v>16.5</v>
      </c>
      <c r="K210" s="11">
        <f t="shared" si="20"/>
        <v>14.4</v>
      </c>
      <c r="L210" s="11">
        <f t="shared" si="21"/>
        <v>1.628601631620949E-2</v>
      </c>
      <c r="M210" s="11">
        <f t="shared" si="16"/>
        <v>1.6495731356344236</v>
      </c>
      <c r="N210" s="11">
        <f t="shared" si="17"/>
        <v>2378.9976478147491</v>
      </c>
      <c r="O210" s="26">
        <f t="shared" si="22"/>
        <v>4.2016848248493943E-4</v>
      </c>
      <c r="P210" s="28">
        <v>1.2234335385052253E-2</v>
      </c>
      <c r="Q210" s="14" t="str">
        <f t="shared" si="23"/>
        <v/>
      </c>
      <c r="T210">
        <f t="shared" si="18"/>
        <v>70.5</v>
      </c>
      <c r="U210" s="13">
        <f t="shared" si="19"/>
        <v>15</v>
      </c>
      <c r="W210">
        <v>10.5</v>
      </c>
      <c r="X210">
        <v>15</v>
      </c>
    </row>
    <row r="211" spans="2:24" x14ac:dyDescent="0.45">
      <c r="B211" s="5">
        <v>1</v>
      </c>
      <c r="C211" s="5">
        <v>170</v>
      </c>
      <c r="D211" s="5">
        <v>8</v>
      </c>
      <c r="E211" s="5">
        <v>2</v>
      </c>
      <c r="F211" s="5">
        <v>67.5</v>
      </c>
      <c r="G211" s="5">
        <v>15</v>
      </c>
      <c r="H211" s="5">
        <v>14.9</v>
      </c>
      <c r="I211" s="5">
        <v>14.9</v>
      </c>
      <c r="J211" s="5">
        <v>15</v>
      </c>
      <c r="K211" s="11">
        <f t="shared" si="20"/>
        <v>14.9</v>
      </c>
      <c r="L211" s="11">
        <f t="shared" si="21"/>
        <v>1.743662462558675E-2</v>
      </c>
      <c r="M211" s="11">
        <f t="shared" si="16"/>
        <v>1.7661156049488733</v>
      </c>
      <c r="N211" s="11">
        <f t="shared" si="17"/>
        <v>3278.891442821378</v>
      </c>
      <c r="O211" s="26">
        <f t="shared" si="22"/>
        <v>3.0488813957196825E-4</v>
      </c>
      <c r="P211" s="28">
        <v>0.99447721942880141</v>
      </c>
      <c r="Q211" s="14" t="str">
        <f t="shared" si="23"/>
        <v/>
      </c>
      <c r="T211">
        <f t="shared" si="18"/>
        <v>67.5</v>
      </c>
      <c r="U211" s="13">
        <f t="shared" si="19"/>
        <v>15</v>
      </c>
      <c r="W211">
        <v>13.5</v>
      </c>
      <c r="X211">
        <v>15</v>
      </c>
    </row>
    <row r="212" spans="2:24" x14ac:dyDescent="0.45">
      <c r="B212" s="5">
        <v>1</v>
      </c>
      <c r="C212" s="5">
        <v>171</v>
      </c>
      <c r="D212" s="5">
        <v>8</v>
      </c>
      <c r="E212" s="5">
        <v>2</v>
      </c>
      <c r="F212" s="5">
        <v>64.5</v>
      </c>
      <c r="G212" s="5">
        <v>15</v>
      </c>
      <c r="H212" s="5">
        <v>13</v>
      </c>
      <c r="I212" s="5">
        <v>13</v>
      </c>
      <c r="J212" s="5">
        <v>0</v>
      </c>
      <c r="K212" s="11">
        <f t="shared" si="20"/>
        <v>13</v>
      </c>
      <c r="L212" s="11">
        <f t="shared" si="21"/>
        <v>1.3273228961416876E-2</v>
      </c>
      <c r="M212" s="11">
        <f t="shared" si="16"/>
        <v>1.3444148337298301</v>
      </c>
      <c r="N212" s="11">
        <f t="shared" si="17"/>
        <v>1000.8267490388608</v>
      </c>
      <c r="O212" s="26">
        <f t="shared" si="22"/>
        <v>9.9817658188838809E-4</v>
      </c>
      <c r="P212" s="28">
        <v>0.25562431244219752</v>
      </c>
      <c r="Q212" s="14" t="str">
        <f t="shared" si="23"/>
        <v/>
      </c>
      <c r="T212">
        <f t="shared" si="18"/>
        <v>64.5</v>
      </c>
      <c r="U212" s="13">
        <f t="shared" si="19"/>
        <v>15</v>
      </c>
      <c r="W212">
        <v>19.5</v>
      </c>
      <c r="X212">
        <v>15</v>
      </c>
    </row>
    <row r="213" spans="2:24" x14ac:dyDescent="0.45">
      <c r="B213" s="5">
        <v>1</v>
      </c>
      <c r="C213" s="5">
        <v>172</v>
      </c>
      <c r="D213" s="5">
        <v>8</v>
      </c>
      <c r="E213" s="5">
        <v>2</v>
      </c>
      <c r="F213" s="5">
        <v>61.5</v>
      </c>
      <c r="G213" s="5">
        <v>15</v>
      </c>
      <c r="H213" s="5">
        <v>13.65</v>
      </c>
      <c r="I213" s="5">
        <v>13.65</v>
      </c>
      <c r="J213" s="5">
        <v>0</v>
      </c>
      <c r="K213" s="11">
        <f t="shared" si="20"/>
        <v>13.65</v>
      </c>
      <c r="L213" s="11">
        <f t="shared" si="21"/>
        <v>1.4633734929962106E-2</v>
      </c>
      <c r="M213" s="11">
        <f t="shared" si="16"/>
        <v>1.4822173541871377</v>
      </c>
      <c r="N213" s="11">
        <f t="shared" si="17"/>
        <v>1487.1781627498683</v>
      </c>
      <c r="O213" s="26">
        <f t="shared" si="22"/>
        <v>6.719625546394159E-4</v>
      </c>
      <c r="P213" s="28">
        <v>0.36586568167775813</v>
      </c>
      <c r="Q213" s="14" t="str">
        <f t="shared" si="23"/>
        <v/>
      </c>
      <c r="T213">
        <f t="shared" si="18"/>
        <v>61.5</v>
      </c>
      <c r="U213" s="13">
        <f t="shared" si="19"/>
        <v>15</v>
      </c>
      <c r="W213">
        <v>22.5</v>
      </c>
      <c r="X213">
        <v>15</v>
      </c>
    </row>
    <row r="214" spans="2:24" x14ac:dyDescent="0.45">
      <c r="B214" s="5">
        <v>1</v>
      </c>
      <c r="C214" s="5">
        <v>173</v>
      </c>
      <c r="D214" s="5">
        <v>8</v>
      </c>
      <c r="E214" s="5">
        <v>2</v>
      </c>
      <c r="F214" s="5">
        <v>58.5</v>
      </c>
      <c r="G214" s="5">
        <v>15</v>
      </c>
      <c r="H214" s="5">
        <v>9.85</v>
      </c>
      <c r="I214" s="5">
        <v>9.85</v>
      </c>
      <c r="J214" s="5">
        <v>0</v>
      </c>
      <c r="K214" s="11">
        <f t="shared" si="20"/>
        <v>9.85</v>
      </c>
      <c r="L214" s="11">
        <f t="shared" si="21"/>
        <v>7.6201293308228923E-3</v>
      </c>
      <c r="M214" s="11">
        <f t="shared" si="16"/>
        <v>0.77182537399735163</v>
      </c>
      <c r="N214" s="11">
        <f t="shared" si="17"/>
        <v>169.91774299635699</v>
      </c>
      <c r="O214" s="26">
        <f t="shared" si="22"/>
        <v>5.8507676410243237E-3</v>
      </c>
      <c r="P214" s="28">
        <v>0.76260915251811601</v>
      </c>
      <c r="Q214" s="14" t="str">
        <f t="shared" si="23"/>
        <v/>
      </c>
      <c r="T214">
        <f t="shared" si="18"/>
        <v>58.5</v>
      </c>
      <c r="U214" s="13">
        <f t="shared" si="19"/>
        <v>15</v>
      </c>
      <c r="W214">
        <v>25.5</v>
      </c>
      <c r="X214">
        <v>15</v>
      </c>
    </row>
    <row r="215" spans="2:24" x14ac:dyDescent="0.45">
      <c r="B215" s="5">
        <v>1</v>
      </c>
      <c r="C215" s="5">
        <v>174</v>
      </c>
      <c r="D215" s="5">
        <v>8</v>
      </c>
      <c r="E215" s="5">
        <v>2</v>
      </c>
      <c r="F215" s="5">
        <v>55.5</v>
      </c>
      <c r="G215" s="5">
        <v>15</v>
      </c>
      <c r="H215" s="5">
        <v>13.8</v>
      </c>
      <c r="I215" s="5">
        <v>13.8</v>
      </c>
      <c r="J215" s="5">
        <v>0</v>
      </c>
      <c r="K215" s="11">
        <f t="shared" si="20"/>
        <v>13.8</v>
      </c>
      <c r="L215" s="11">
        <f t="shared" si="21"/>
        <v>1.4957122623741007E-2</v>
      </c>
      <c r="M215" s="11">
        <f t="shared" si="16"/>
        <v>1.5149725499142537</v>
      </c>
      <c r="N215" s="11">
        <f t="shared" si="17"/>
        <v>1631.8950454649221</v>
      </c>
      <c r="O215" s="26">
        <f t="shared" si="22"/>
        <v>6.1240923155303495E-4</v>
      </c>
      <c r="P215" s="28">
        <v>0.87744476884206457</v>
      </c>
      <c r="Q215" s="14" t="str">
        <f t="shared" si="23"/>
        <v/>
      </c>
      <c r="T215">
        <f t="shared" si="18"/>
        <v>55.5</v>
      </c>
      <c r="U215" s="13">
        <f t="shared" si="19"/>
        <v>15</v>
      </c>
      <c r="W215">
        <v>28.5</v>
      </c>
      <c r="X215">
        <v>15</v>
      </c>
    </row>
    <row r="216" spans="2:24" x14ac:dyDescent="0.45">
      <c r="B216" s="5">
        <v>1</v>
      </c>
      <c r="C216" s="5">
        <v>175</v>
      </c>
      <c r="D216" s="5">
        <v>8</v>
      </c>
      <c r="E216" s="5">
        <v>1</v>
      </c>
      <c r="F216" s="5">
        <v>52.5</v>
      </c>
      <c r="G216" s="5">
        <v>15</v>
      </c>
      <c r="H216" s="5">
        <v>10.6</v>
      </c>
      <c r="I216" s="5">
        <v>10.6</v>
      </c>
      <c r="J216" s="5">
        <v>0</v>
      </c>
      <c r="K216" s="11">
        <f t="shared" si="20"/>
        <v>10.6</v>
      </c>
      <c r="L216" s="11">
        <f t="shared" si="21"/>
        <v>8.8247337639337283E-3</v>
      </c>
      <c r="M216" s="11">
        <f t="shared" si="16"/>
        <v>0.89383698649635324</v>
      </c>
      <c r="N216" s="11">
        <f t="shared" si="17"/>
        <v>253.54853614726571</v>
      </c>
      <c r="O216" s="26">
        <f t="shared" si="22"/>
        <v>3.9285238687111201E-3</v>
      </c>
      <c r="P216" s="28">
        <v>0.71809711682032162</v>
      </c>
      <c r="Q216" s="14" t="str">
        <f t="shared" si="23"/>
        <v/>
      </c>
      <c r="T216">
        <f t="shared" si="18"/>
        <v>52.5</v>
      </c>
      <c r="U216" s="13">
        <f t="shared" si="19"/>
        <v>15</v>
      </c>
      <c r="W216">
        <v>31.5</v>
      </c>
      <c r="X216">
        <v>15</v>
      </c>
    </row>
    <row r="217" spans="2:24" x14ac:dyDescent="0.45">
      <c r="B217" s="5">
        <v>1</v>
      </c>
      <c r="C217" s="5">
        <v>176</v>
      </c>
      <c r="D217" s="5">
        <v>8</v>
      </c>
      <c r="E217" s="5">
        <v>1</v>
      </c>
      <c r="F217" s="5">
        <v>49.5</v>
      </c>
      <c r="G217" s="5">
        <v>15</v>
      </c>
      <c r="H217" s="5">
        <v>7.05</v>
      </c>
      <c r="I217" s="5">
        <v>7.05</v>
      </c>
      <c r="J217" s="5">
        <v>0</v>
      </c>
      <c r="K217" s="11">
        <f t="shared" si="20"/>
        <v>7.05</v>
      </c>
      <c r="L217" s="11">
        <f t="shared" si="21"/>
        <v>3.9036252216261675E-3</v>
      </c>
      <c r="M217" s="11">
        <f t="shared" si="16"/>
        <v>0.3953892205529993</v>
      </c>
      <c r="N217" s="11">
        <f t="shared" si="17"/>
        <v>43.050825059660596</v>
      </c>
      <c r="O217" s="26">
        <f t="shared" si="22"/>
        <v>2.2701050403610923E-2</v>
      </c>
      <c r="P217" s="28">
        <v>0.77928133525958332</v>
      </c>
      <c r="Q217" s="14" t="str">
        <f t="shared" si="23"/>
        <v/>
      </c>
      <c r="T217">
        <f t="shared" si="18"/>
        <v>49.5</v>
      </c>
      <c r="U217" s="13">
        <f t="shared" si="19"/>
        <v>15</v>
      </c>
      <c r="W217">
        <v>34.5</v>
      </c>
      <c r="X217">
        <v>15</v>
      </c>
    </row>
    <row r="218" spans="2:24" x14ac:dyDescent="0.45">
      <c r="B218" s="5">
        <v>1</v>
      </c>
      <c r="C218" s="5">
        <v>177</v>
      </c>
      <c r="D218" s="5">
        <v>8</v>
      </c>
      <c r="E218" s="5">
        <v>1</v>
      </c>
      <c r="F218" s="5">
        <v>46.5</v>
      </c>
      <c r="G218" s="5">
        <v>15</v>
      </c>
      <c r="H218" s="5">
        <v>0</v>
      </c>
      <c r="I218" s="5">
        <v>0</v>
      </c>
      <c r="J218" s="5">
        <v>0</v>
      </c>
      <c r="K218" s="11">
        <f t="shared" si="20"/>
        <v>0</v>
      </c>
      <c r="L218" s="11">
        <f t="shared" si="21"/>
        <v>0</v>
      </c>
      <c r="M218" s="11">
        <f t="shared" si="16"/>
        <v>0</v>
      </c>
      <c r="N218" s="11">
        <f t="shared" si="17"/>
        <v>3.1675212169285252</v>
      </c>
      <c r="O218" s="26" t="str">
        <f t="shared" si="22"/>
        <v/>
      </c>
      <c r="P218" s="28">
        <v>5.3713444726231296E-2</v>
      </c>
      <c r="Q218" s="14" t="str">
        <f t="shared" si="23"/>
        <v/>
      </c>
      <c r="T218">
        <f t="shared" si="18"/>
        <v>46.5</v>
      </c>
      <c r="U218" s="13">
        <f t="shared" si="19"/>
        <v>15</v>
      </c>
      <c r="W218">
        <v>37.5</v>
      </c>
      <c r="X218">
        <v>15</v>
      </c>
    </row>
    <row r="219" spans="2:24" x14ac:dyDescent="0.45">
      <c r="B219" s="5">
        <v>1</v>
      </c>
      <c r="C219" s="5">
        <v>178</v>
      </c>
      <c r="D219" s="5">
        <v>8</v>
      </c>
      <c r="E219" s="5">
        <v>1</v>
      </c>
      <c r="F219" s="5">
        <v>43.5</v>
      </c>
      <c r="G219" s="5">
        <v>15</v>
      </c>
      <c r="H219" s="5">
        <v>11.25</v>
      </c>
      <c r="I219" s="5">
        <v>11.25</v>
      </c>
      <c r="J219" s="5">
        <v>0</v>
      </c>
      <c r="K219" s="11">
        <f t="shared" si="20"/>
        <v>11.25</v>
      </c>
      <c r="L219" s="11">
        <f t="shared" si="21"/>
        <v>9.9401955054989541E-3</v>
      </c>
      <c r="M219" s="11">
        <f t="shared" si="16"/>
        <v>1.0068195407924947</v>
      </c>
      <c r="N219" s="11">
        <f t="shared" si="17"/>
        <v>362.68529672929571</v>
      </c>
      <c r="O219" s="26">
        <f t="shared" si="22"/>
        <v>2.7496299932749935E-3</v>
      </c>
      <c r="P219" s="28">
        <v>5.869860298649332E-2</v>
      </c>
      <c r="Q219" s="14" t="str">
        <f t="shared" si="23"/>
        <v/>
      </c>
      <c r="T219">
        <f t="shared" si="18"/>
        <v>43.5</v>
      </c>
      <c r="U219" s="13">
        <f t="shared" si="19"/>
        <v>15</v>
      </c>
      <c r="W219">
        <v>40.5</v>
      </c>
      <c r="X219">
        <v>15</v>
      </c>
    </row>
    <row r="220" spans="2:24" x14ac:dyDescent="0.45">
      <c r="B220" s="5">
        <v>1</v>
      </c>
      <c r="C220" s="5">
        <v>179</v>
      </c>
      <c r="D220" s="5">
        <v>8</v>
      </c>
      <c r="E220" s="5">
        <v>1</v>
      </c>
      <c r="F220" s="5">
        <v>40.5</v>
      </c>
      <c r="G220" s="5">
        <v>15</v>
      </c>
      <c r="H220" s="5">
        <v>9.9</v>
      </c>
      <c r="I220" s="5">
        <v>9.9</v>
      </c>
      <c r="J220" s="5">
        <v>0</v>
      </c>
      <c r="K220" s="11">
        <f t="shared" si="20"/>
        <v>9.9</v>
      </c>
      <c r="L220" s="11">
        <f t="shared" si="21"/>
        <v>7.6976873994583908E-3</v>
      </c>
      <c r="M220" s="11">
        <f t="shared" si="16"/>
        <v>0.77968105238970797</v>
      </c>
      <c r="N220" s="11">
        <f t="shared" si="17"/>
        <v>174.43812005314581</v>
      </c>
      <c r="O220" s="26">
        <f t="shared" si="22"/>
        <v>5.7000154795153746E-3</v>
      </c>
      <c r="P220" s="28">
        <v>0.87120789197388904</v>
      </c>
      <c r="Q220" s="14" t="str">
        <f t="shared" si="23"/>
        <v/>
      </c>
      <c r="T220">
        <f t="shared" si="18"/>
        <v>40.5</v>
      </c>
      <c r="U220" s="13">
        <f t="shared" si="19"/>
        <v>15</v>
      </c>
      <c r="W220">
        <v>43.5</v>
      </c>
      <c r="X220">
        <v>15</v>
      </c>
    </row>
    <row r="221" spans="2:24" x14ac:dyDescent="0.45">
      <c r="B221" s="5">
        <v>1</v>
      </c>
      <c r="C221" s="5">
        <v>180</v>
      </c>
      <c r="D221" s="5">
        <v>8</v>
      </c>
      <c r="E221" s="5">
        <v>1</v>
      </c>
      <c r="F221" s="5">
        <v>37.5</v>
      </c>
      <c r="G221" s="5">
        <v>15</v>
      </c>
      <c r="H221" s="5">
        <v>13.9</v>
      </c>
      <c r="I221" s="5">
        <v>13.9</v>
      </c>
      <c r="J221" s="5">
        <v>0</v>
      </c>
      <c r="K221" s="11">
        <f t="shared" si="20"/>
        <v>13.9</v>
      </c>
      <c r="L221" s="11">
        <f t="shared" si="21"/>
        <v>1.5174677915002099E-2</v>
      </c>
      <c r="M221" s="11">
        <f t="shared" si="16"/>
        <v>1.5370082249996477</v>
      </c>
      <c r="N221" s="11">
        <f t="shared" si="17"/>
        <v>1736.6442682931952</v>
      </c>
      <c r="O221" s="26">
        <f t="shared" si="22"/>
        <v>5.7549178404747714E-4</v>
      </c>
      <c r="P221" s="28">
        <v>0.62049776200653306</v>
      </c>
      <c r="Q221" s="14" t="str">
        <f t="shared" si="23"/>
        <v/>
      </c>
      <c r="T221">
        <f t="shared" si="18"/>
        <v>37.5</v>
      </c>
      <c r="U221" s="13">
        <f t="shared" si="19"/>
        <v>15</v>
      </c>
      <c r="W221">
        <v>46.5</v>
      </c>
      <c r="X221">
        <v>15</v>
      </c>
    </row>
    <row r="222" spans="2:24" x14ac:dyDescent="0.45">
      <c r="B222" s="5">
        <v>1</v>
      </c>
      <c r="C222" s="5">
        <v>181</v>
      </c>
      <c r="D222" s="5">
        <v>8</v>
      </c>
      <c r="E222" s="5">
        <v>1</v>
      </c>
      <c r="F222" s="5">
        <v>34.5</v>
      </c>
      <c r="G222" s="5">
        <v>15</v>
      </c>
      <c r="H222" s="5">
        <v>12.85</v>
      </c>
      <c r="I222" s="5">
        <v>12.85</v>
      </c>
      <c r="J222" s="5">
        <v>0</v>
      </c>
      <c r="K222" s="11">
        <f t="shared" si="20"/>
        <v>12.85</v>
      </c>
      <c r="L222" s="11">
        <f t="shared" si="21"/>
        <v>1.2968690823559515E-2</v>
      </c>
      <c r="M222" s="11">
        <f t="shared" si="16"/>
        <v>1.3135688661689577</v>
      </c>
      <c r="N222" s="11">
        <f t="shared" si="17"/>
        <v>914.74832446728226</v>
      </c>
      <c r="O222" s="26">
        <f t="shared" si="22"/>
        <v>1.0920030900212208E-3</v>
      </c>
      <c r="P222" s="28">
        <v>0.99817842856467975</v>
      </c>
      <c r="Q222" s="14" t="str">
        <f t="shared" si="23"/>
        <v/>
      </c>
      <c r="T222">
        <f t="shared" si="18"/>
        <v>34.5</v>
      </c>
      <c r="U222" s="13">
        <f t="shared" si="19"/>
        <v>15</v>
      </c>
      <c r="W222">
        <v>49.5</v>
      </c>
      <c r="X222">
        <v>15</v>
      </c>
    </row>
    <row r="223" spans="2:24" x14ac:dyDescent="0.45">
      <c r="B223" s="5">
        <v>1</v>
      </c>
      <c r="C223" s="5">
        <v>182</v>
      </c>
      <c r="D223" s="5">
        <v>8</v>
      </c>
      <c r="E223" s="5">
        <v>2</v>
      </c>
      <c r="F223" s="5">
        <v>31.5</v>
      </c>
      <c r="G223" s="5">
        <v>15</v>
      </c>
      <c r="H223" s="5">
        <v>4.2</v>
      </c>
      <c r="I223" s="5">
        <v>4.2</v>
      </c>
      <c r="J223" s="5">
        <v>0</v>
      </c>
      <c r="K223" s="11">
        <f t="shared" si="20"/>
        <v>4.2</v>
      </c>
      <c r="L223" s="11">
        <f t="shared" si="21"/>
        <v>1.3854423602330987E-3</v>
      </c>
      <c r="M223" s="11">
        <f t="shared" si="16"/>
        <v>0.1403282702189006</v>
      </c>
      <c r="N223" s="11">
        <f t="shared" si="17"/>
        <v>12.954366308879845</v>
      </c>
      <c r="O223" s="26">
        <f t="shared" si="22"/>
        <v>7.1662157769475487E-2</v>
      </c>
      <c r="P223" s="28">
        <v>0.59240469375257554</v>
      </c>
      <c r="Q223" s="14" t="str">
        <f t="shared" si="23"/>
        <v/>
      </c>
      <c r="T223">
        <f t="shared" si="18"/>
        <v>31.5</v>
      </c>
      <c r="U223" s="13">
        <f t="shared" si="19"/>
        <v>15</v>
      </c>
      <c r="W223">
        <v>52.5</v>
      </c>
      <c r="X223">
        <v>15</v>
      </c>
    </row>
    <row r="224" spans="2:24" x14ac:dyDescent="0.45">
      <c r="B224" s="5">
        <v>1</v>
      </c>
      <c r="C224" s="5">
        <v>183</v>
      </c>
      <c r="D224" s="5">
        <v>8</v>
      </c>
      <c r="E224" s="5">
        <v>2</v>
      </c>
      <c r="F224" s="5">
        <v>28.5</v>
      </c>
      <c r="G224" s="5">
        <v>15</v>
      </c>
      <c r="H224" s="5">
        <v>14.65</v>
      </c>
      <c r="I224" s="5">
        <v>14.65</v>
      </c>
      <c r="J224" s="5">
        <v>17.5</v>
      </c>
      <c r="K224" s="11">
        <f t="shared" si="20"/>
        <v>14.65</v>
      </c>
      <c r="L224" s="11">
        <f t="shared" si="21"/>
        <v>1.6856411732376883E-2</v>
      </c>
      <c r="M224" s="11">
        <f t="shared" si="16"/>
        <v>1.7073471754566889</v>
      </c>
      <c r="N224" s="11">
        <f t="shared" si="17"/>
        <v>2790.8037022670742</v>
      </c>
      <c r="O224" s="26">
        <f t="shared" si="22"/>
        <v>3.5819137254811118E-4</v>
      </c>
      <c r="P224" s="28">
        <v>0.54639411375450031</v>
      </c>
      <c r="Q224" s="14" t="str">
        <f t="shared" si="23"/>
        <v/>
      </c>
      <c r="T224">
        <f t="shared" si="18"/>
        <v>28.5</v>
      </c>
      <c r="U224" s="13">
        <f t="shared" si="19"/>
        <v>15</v>
      </c>
      <c r="W224">
        <v>55.5</v>
      </c>
      <c r="X224">
        <v>15</v>
      </c>
    </row>
    <row r="225" spans="2:24" x14ac:dyDescent="0.45">
      <c r="B225" s="5">
        <v>1</v>
      </c>
      <c r="C225" s="5">
        <v>184</v>
      </c>
      <c r="D225" s="5">
        <v>8</v>
      </c>
      <c r="E225" s="5">
        <v>2</v>
      </c>
      <c r="F225" s="5">
        <v>25.5</v>
      </c>
      <c r="G225" s="5">
        <v>15</v>
      </c>
      <c r="H225" s="5">
        <v>13.1</v>
      </c>
      <c r="I225" s="5">
        <v>13.1</v>
      </c>
      <c r="J225" s="5">
        <v>0</v>
      </c>
      <c r="K225" s="11">
        <f t="shared" si="20"/>
        <v>13.1</v>
      </c>
      <c r="L225" s="11">
        <f t="shared" si="21"/>
        <v>1.3478217882063609E-2</v>
      </c>
      <c r="M225" s="11">
        <f t="shared" si="16"/>
        <v>1.3651776900377284</v>
      </c>
      <c r="N225" s="11">
        <f t="shared" si="17"/>
        <v>1062.9909960950179</v>
      </c>
      <c r="O225" s="26">
        <f t="shared" si="22"/>
        <v>9.3985757743264564E-4</v>
      </c>
      <c r="P225" s="28">
        <v>0.65445185125415262</v>
      </c>
      <c r="Q225" s="14" t="str">
        <f t="shared" si="23"/>
        <v/>
      </c>
      <c r="T225">
        <f t="shared" si="18"/>
        <v>25.5</v>
      </c>
      <c r="U225" s="13">
        <f t="shared" si="19"/>
        <v>15</v>
      </c>
      <c r="W225">
        <v>58.5</v>
      </c>
      <c r="X225">
        <v>15</v>
      </c>
    </row>
    <row r="226" spans="2:24" x14ac:dyDescent="0.45">
      <c r="B226" s="5">
        <v>1</v>
      </c>
      <c r="C226" s="5">
        <v>185</v>
      </c>
      <c r="D226" s="5">
        <v>8</v>
      </c>
      <c r="E226" s="5">
        <v>2</v>
      </c>
      <c r="F226" s="5">
        <v>22.5</v>
      </c>
      <c r="G226" s="5">
        <v>15</v>
      </c>
      <c r="H226" s="5">
        <v>4.8</v>
      </c>
      <c r="I226" s="5">
        <v>4.8</v>
      </c>
      <c r="J226" s="5">
        <v>0</v>
      </c>
      <c r="K226" s="11">
        <f t="shared" si="20"/>
        <v>4.8</v>
      </c>
      <c r="L226" s="11">
        <f t="shared" si="21"/>
        <v>1.8095573684677208E-3</v>
      </c>
      <c r="M226" s="11">
        <f t="shared" si="16"/>
        <v>0.18328590395938038</v>
      </c>
      <c r="N226" s="11">
        <f t="shared" si="17"/>
        <v>16.408342724273297</v>
      </c>
      <c r="O226" s="26">
        <f t="shared" si="22"/>
        <v>5.7443722003798325E-2</v>
      </c>
      <c r="P226" s="28">
        <v>0.71410577032795519</v>
      </c>
      <c r="Q226" s="14" t="str">
        <f t="shared" si="23"/>
        <v/>
      </c>
      <c r="T226">
        <f t="shared" si="18"/>
        <v>22.5</v>
      </c>
      <c r="U226" s="13">
        <f t="shared" si="19"/>
        <v>15</v>
      </c>
      <c r="W226">
        <v>61.5</v>
      </c>
      <c r="X226">
        <v>15</v>
      </c>
    </row>
    <row r="227" spans="2:24" x14ac:dyDescent="0.45">
      <c r="B227" s="5">
        <v>1</v>
      </c>
      <c r="C227" s="5">
        <v>186</v>
      </c>
      <c r="D227" s="5">
        <v>8</v>
      </c>
      <c r="E227" s="5">
        <v>2</v>
      </c>
      <c r="F227" s="5">
        <v>19.5</v>
      </c>
      <c r="G227" s="5">
        <v>15</v>
      </c>
      <c r="H227" s="5">
        <v>0</v>
      </c>
      <c r="I227" s="5">
        <v>0</v>
      </c>
      <c r="J227" s="5">
        <v>0</v>
      </c>
      <c r="K227" s="11">
        <f t="shared" si="20"/>
        <v>0</v>
      </c>
      <c r="L227" s="11">
        <f t="shared" si="21"/>
        <v>0</v>
      </c>
      <c r="M227" s="11">
        <f t="shared" si="16"/>
        <v>0</v>
      </c>
      <c r="N227" s="11">
        <f t="shared" si="17"/>
        <v>3.1675212169285252</v>
      </c>
      <c r="O227" s="26" t="str">
        <f t="shared" si="22"/>
        <v/>
      </c>
      <c r="P227" s="28">
        <v>0.64711225553001039</v>
      </c>
      <c r="Q227" s="14" t="str">
        <f t="shared" si="23"/>
        <v/>
      </c>
      <c r="T227">
        <f t="shared" si="18"/>
        <v>19.5</v>
      </c>
      <c r="U227" s="13">
        <f t="shared" si="19"/>
        <v>15</v>
      </c>
      <c r="W227">
        <v>64.5</v>
      </c>
      <c r="X227">
        <v>15</v>
      </c>
    </row>
    <row r="228" spans="2:24" x14ac:dyDescent="0.45">
      <c r="B228" s="5">
        <v>1</v>
      </c>
      <c r="C228" s="5">
        <v>187</v>
      </c>
      <c r="D228" s="5">
        <v>8</v>
      </c>
      <c r="E228" s="5">
        <v>1</v>
      </c>
      <c r="F228" s="5">
        <v>16.5</v>
      </c>
      <c r="G228" s="5">
        <v>15</v>
      </c>
      <c r="H228" s="5">
        <v>5.8</v>
      </c>
      <c r="I228" s="5">
        <v>5.8</v>
      </c>
      <c r="J228" s="5">
        <v>0</v>
      </c>
      <c r="K228" s="11">
        <f t="shared" si="20"/>
        <v>5.8</v>
      </c>
      <c r="L228" s="11">
        <f t="shared" si="21"/>
        <v>2.642079421669016E-3</v>
      </c>
      <c r="M228" s="11">
        <f t="shared" si="16"/>
        <v>0.26761014796847032</v>
      </c>
      <c r="N228" s="11">
        <f t="shared" si="17"/>
        <v>24.809913184767264</v>
      </c>
      <c r="O228" s="26">
        <f t="shared" si="22"/>
        <v>3.8744802930611555E-2</v>
      </c>
      <c r="P228" s="28">
        <v>2.229048915459253E-2</v>
      </c>
      <c r="Q228" s="14" t="str">
        <f t="shared" si="23"/>
        <v>dead</v>
      </c>
      <c r="T228" t="str">
        <f t="shared" si="18"/>
        <v/>
      </c>
      <c r="U228" s="13" t="str">
        <f t="shared" si="19"/>
        <v/>
      </c>
      <c r="W228">
        <v>67.5</v>
      </c>
      <c r="X228">
        <v>15</v>
      </c>
    </row>
    <row r="229" spans="2:24" x14ac:dyDescent="0.45">
      <c r="B229" s="5">
        <v>1</v>
      </c>
      <c r="C229" s="5">
        <v>188</v>
      </c>
      <c r="D229" s="5">
        <v>8</v>
      </c>
      <c r="E229" s="5">
        <v>1</v>
      </c>
      <c r="F229" s="5">
        <v>13.5</v>
      </c>
      <c r="G229" s="5">
        <v>15</v>
      </c>
      <c r="H229" s="5">
        <v>14.35</v>
      </c>
      <c r="I229" s="5">
        <v>14.35</v>
      </c>
      <c r="J229" s="5">
        <v>0</v>
      </c>
      <c r="K229" s="11">
        <f t="shared" si="20"/>
        <v>14.35</v>
      </c>
      <c r="L229" s="11">
        <f t="shared" si="21"/>
        <v>1.6173115330221102E-2</v>
      </c>
      <c r="M229" s="11">
        <f t="shared" si="16"/>
        <v>1.6381376544303603</v>
      </c>
      <c r="N229" s="11">
        <f t="shared" si="17"/>
        <v>2304.6578204359294</v>
      </c>
      <c r="O229" s="26">
        <f t="shared" si="22"/>
        <v>4.3371570192962672E-4</v>
      </c>
      <c r="P229" s="28">
        <v>0.34766822131530084</v>
      </c>
      <c r="Q229" s="14" t="str">
        <f t="shared" si="23"/>
        <v/>
      </c>
      <c r="R229">
        <f>R196+1</f>
        <v>20</v>
      </c>
      <c r="T229">
        <f t="shared" si="18"/>
        <v>13.5</v>
      </c>
      <c r="U229" s="13">
        <f t="shared" si="19"/>
        <v>15</v>
      </c>
      <c r="W229">
        <v>70.5</v>
      </c>
      <c r="X229">
        <v>15</v>
      </c>
    </row>
    <row r="230" spans="2:24" x14ac:dyDescent="0.45">
      <c r="B230" s="5">
        <v>1</v>
      </c>
      <c r="C230" s="5">
        <v>189</v>
      </c>
      <c r="D230" s="5">
        <v>8</v>
      </c>
      <c r="E230" s="5">
        <v>1</v>
      </c>
      <c r="F230" s="5">
        <v>10.5</v>
      </c>
      <c r="G230" s="5">
        <v>15</v>
      </c>
      <c r="H230" s="5">
        <v>12.5</v>
      </c>
      <c r="I230" s="5">
        <v>12.5</v>
      </c>
      <c r="J230" s="5">
        <v>0</v>
      </c>
      <c r="K230" s="11">
        <f t="shared" si="20"/>
        <v>12.5</v>
      </c>
      <c r="L230" s="11">
        <f t="shared" si="21"/>
        <v>1.2271846303085129E-2</v>
      </c>
      <c r="M230" s="11">
        <f t="shared" si="16"/>
        <v>1.2429870873981417</v>
      </c>
      <c r="N230" s="11">
        <f t="shared" si="17"/>
        <v>743.18241318261016</v>
      </c>
      <c r="O230" s="26">
        <f t="shared" si="22"/>
        <v>1.3437565606037039E-3</v>
      </c>
      <c r="P230" s="28">
        <v>0.80820946519297543</v>
      </c>
      <c r="Q230" s="14" t="str">
        <f t="shared" si="23"/>
        <v/>
      </c>
      <c r="T230">
        <f t="shared" si="18"/>
        <v>10.5</v>
      </c>
      <c r="U230" s="13">
        <f t="shared" si="19"/>
        <v>15</v>
      </c>
      <c r="W230">
        <v>1.5</v>
      </c>
      <c r="X230">
        <v>17</v>
      </c>
    </row>
    <row r="231" spans="2:24" x14ac:dyDescent="0.45">
      <c r="B231" s="5">
        <v>1</v>
      </c>
      <c r="C231" s="5">
        <v>190</v>
      </c>
      <c r="D231" s="5">
        <v>8</v>
      </c>
      <c r="E231" s="5">
        <v>1</v>
      </c>
      <c r="F231" s="5">
        <v>7.5</v>
      </c>
      <c r="G231" s="5">
        <v>15</v>
      </c>
      <c r="H231" s="5">
        <v>4.7</v>
      </c>
      <c r="I231" s="5">
        <v>4.7</v>
      </c>
      <c r="J231" s="5">
        <v>0</v>
      </c>
      <c r="K231" s="11">
        <f t="shared" si="20"/>
        <v>4.7</v>
      </c>
      <c r="L231" s="11">
        <f t="shared" si="21"/>
        <v>1.7349445429449635E-3</v>
      </c>
      <c r="M231" s="11">
        <f t="shared" si="16"/>
        <v>0.17572854246799971</v>
      </c>
      <c r="N231" s="11">
        <f t="shared" si="17"/>
        <v>15.764915226456319</v>
      </c>
      <c r="O231" s="26">
        <f t="shared" si="22"/>
        <v>5.9648377966261434E-2</v>
      </c>
      <c r="P231" s="28">
        <v>0.77407812090924555</v>
      </c>
      <c r="Q231" s="14" t="str">
        <f t="shared" si="23"/>
        <v/>
      </c>
      <c r="T231">
        <f t="shared" si="18"/>
        <v>7.5</v>
      </c>
      <c r="U231" s="13">
        <f t="shared" si="19"/>
        <v>15</v>
      </c>
      <c r="W231">
        <v>4.5</v>
      </c>
      <c r="X231">
        <v>17</v>
      </c>
    </row>
    <row r="232" spans="2:24" x14ac:dyDescent="0.45">
      <c r="B232" s="5">
        <v>1</v>
      </c>
      <c r="C232" s="5">
        <v>191</v>
      </c>
      <c r="D232" s="5">
        <v>8</v>
      </c>
      <c r="E232" s="5">
        <v>1</v>
      </c>
      <c r="F232" s="5">
        <v>4.5</v>
      </c>
      <c r="G232" s="5">
        <v>15</v>
      </c>
      <c r="H232" s="5">
        <v>8.6</v>
      </c>
      <c r="I232" s="5">
        <v>8.6</v>
      </c>
      <c r="J232" s="5">
        <v>0</v>
      </c>
      <c r="K232" s="11">
        <f t="shared" si="20"/>
        <v>8.6</v>
      </c>
      <c r="L232" s="11">
        <f t="shared" si="21"/>
        <v>5.8088048164875268E-3</v>
      </c>
      <c r="M232" s="11">
        <f t="shared" si="16"/>
        <v>0.58836047989738594</v>
      </c>
      <c r="N232" s="11">
        <f t="shared" si="17"/>
        <v>89.905067463810255</v>
      </c>
      <c r="O232" s="26">
        <f t="shared" si="22"/>
        <v>1.1000486858426251E-2</v>
      </c>
      <c r="P232" s="28">
        <v>0.96825198713105221</v>
      </c>
      <c r="Q232" s="14" t="str">
        <f t="shared" si="23"/>
        <v/>
      </c>
      <c r="T232">
        <f t="shared" si="18"/>
        <v>4.5</v>
      </c>
      <c r="U232" s="13">
        <f t="shared" si="19"/>
        <v>15</v>
      </c>
      <c r="W232">
        <v>7.5</v>
      </c>
      <c r="X232">
        <v>17</v>
      </c>
    </row>
    <row r="233" spans="2:24" x14ac:dyDescent="0.45">
      <c r="B233" s="5">
        <v>1</v>
      </c>
      <c r="C233" s="5">
        <v>192</v>
      </c>
      <c r="D233" s="5">
        <v>8</v>
      </c>
      <c r="E233" s="5">
        <v>1</v>
      </c>
      <c r="F233" s="5">
        <v>1.5</v>
      </c>
      <c r="G233" s="5">
        <v>15</v>
      </c>
      <c r="H233" s="5">
        <v>2.75</v>
      </c>
      <c r="I233" s="5">
        <v>2.75</v>
      </c>
      <c r="J233" s="5">
        <v>0</v>
      </c>
      <c r="K233" s="11">
        <f t="shared" si="20"/>
        <v>2.75</v>
      </c>
      <c r="L233" s="11">
        <f t="shared" si="21"/>
        <v>5.9395736106932027E-4</v>
      </c>
      <c r="M233" s="11">
        <f t="shared" si="16"/>
        <v>6.0160575030070058E-2</v>
      </c>
      <c r="N233" s="11">
        <f t="shared" si="17"/>
        <v>7.5875644729398566</v>
      </c>
      <c r="O233" s="26">
        <f t="shared" si="22"/>
        <v>0.11644745179510263</v>
      </c>
      <c r="P233" s="28">
        <v>7.9898122993405707E-2</v>
      </c>
      <c r="Q233" s="14" t="str">
        <f t="shared" si="23"/>
        <v>dead</v>
      </c>
      <c r="T233" t="str">
        <f t="shared" si="18"/>
        <v/>
      </c>
      <c r="U233" s="13" t="str">
        <f t="shared" si="19"/>
        <v/>
      </c>
      <c r="W233">
        <v>10.5</v>
      </c>
      <c r="X233">
        <v>17</v>
      </c>
    </row>
    <row r="234" spans="2:24" x14ac:dyDescent="0.45">
      <c r="B234" s="5">
        <v>1</v>
      </c>
      <c r="C234" s="5">
        <v>193</v>
      </c>
      <c r="D234" s="5">
        <v>9</v>
      </c>
      <c r="E234" s="5">
        <v>1</v>
      </c>
      <c r="F234" s="5">
        <v>1.5</v>
      </c>
      <c r="G234" s="5">
        <v>17</v>
      </c>
      <c r="H234" s="5">
        <v>8.6</v>
      </c>
      <c r="I234" s="5">
        <v>8.6</v>
      </c>
      <c r="J234" s="5">
        <v>0</v>
      </c>
      <c r="K234" s="11">
        <f t="shared" si="20"/>
        <v>8.6</v>
      </c>
      <c r="L234" s="11">
        <f t="shared" si="21"/>
        <v>5.8088048164875268E-3</v>
      </c>
      <c r="M234" s="11">
        <f t="shared" ref="M234:M297" si="24">L234/$N$39</f>
        <v>0.58836047989738594</v>
      </c>
      <c r="N234" s="11">
        <f t="shared" ref="N234:N297" si="25">EXP($D$5+$D$6*$L$39+$D$7*M234+$D$8*K234)</f>
        <v>89.905067463810255</v>
      </c>
      <c r="O234" s="26">
        <f t="shared" si="22"/>
        <v>1.1000486858426251E-2</v>
      </c>
      <c r="P234" s="28">
        <v>0.7535012799591696</v>
      </c>
      <c r="Q234" s="14" t="str">
        <f t="shared" si="23"/>
        <v/>
      </c>
      <c r="T234">
        <f t="shared" ref="T234:T297" si="26">IF(Q234&lt;&gt;"","",F234)</f>
        <v>1.5</v>
      </c>
      <c r="U234" s="13">
        <f t="shared" ref="U234:U297" si="27">IF(Q234&lt;&gt;"","",G234)</f>
        <v>17</v>
      </c>
      <c r="W234">
        <v>13.5</v>
      </c>
      <c r="X234">
        <v>17</v>
      </c>
    </row>
    <row r="235" spans="2:24" x14ac:dyDescent="0.45">
      <c r="B235" s="5">
        <v>1</v>
      </c>
      <c r="C235" s="5">
        <v>194</v>
      </c>
      <c r="D235" s="5">
        <v>9</v>
      </c>
      <c r="E235" s="5">
        <v>1</v>
      </c>
      <c r="F235" s="5">
        <v>4.5</v>
      </c>
      <c r="G235" s="5">
        <v>17</v>
      </c>
      <c r="H235" s="5">
        <v>14.5</v>
      </c>
      <c r="I235" s="5">
        <v>14.5</v>
      </c>
      <c r="J235" s="5">
        <v>17</v>
      </c>
      <c r="K235" s="11">
        <f t="shared" ref="K235:K298" si="28">AVERAGE(H235:I235)</f>
        <v>14.5</v>
      </c>
      <c r="L235" s="11">
        <f t="shared" ref="L235:L298" si="29">PI()/40000*K235^2</f>
        <v>1.6512996385431349E-2</v>
      </c>
      <c r="M235" s="11">
        <f t="shared" si="24"/>
        <v>1.6725634248029393</v>
      </c>
      <c r="N235" s="11">
        <f t="shared" si="25"/>
        <v>2535.4125012104205</v>
      </c>
      <c r="O235" s="26">
        <f t="shared" ref="O235:O298" si="30">IF(K235=0,"",1-(N235/(1+N235)))</f>
        <v>3.9425763732148233E-4</v>
      </c>
      <c r="P235" s="28">
        <v>0.38091395873069711</v>
      </c>
      <c r="Q235" s="14" t="str">
        <f t="shared" ref="Q235:Q298" si="31">IF(AND(O235&lt;&gt;"",P235&lt;O235),"dead","")</f>
        <v/>
      </c>
      <c r="T235">
        <f t="shared" si="26"/>
        <v>4.5</v>
      </c>
      <c r="U235" s="13">
        <f t="shared" si="27"/>
        <v>17</v>
      </c>
      <c r="W235">
        <v>16.5</v>
      </c>
      <c r="X235">
        <v>17</v>
      </c>
    </row>
    <row r="236" spans="2:24" x14ac:dyDescent="0.45">
      <c r="B236" s="5">
        <v>1</v>
      </c>
      <c r="C236" s="5">
        <v>195</v>
      </c>
      <c r="D236" s="5">
        <v>9</v>
      </c>
      <c r="E236" s="5">
        <v>1</v>
      </c>
      <c r="F236" s="5">
        <v>7.5</v>
      </c>
      <c r="G236" s="5">
        <v>17</v>
      </c>
      <c r="H236" s="5">
        <v>16</v>
      </c>
      <c r="I236" s="5">
        <v>16</v>
      </c>
      <c r="J236" s="5">
        <v>15.5</v>
      </c>
      <c r="K236" s="11">
        <f t="shared" si="28"/>
        <v>16</v>
      </c>
      <c r="L236" s="11">
        <f t="shared" si="29"/>
        <v>2.0106192982974676E-2</v>
      </c>
      <c r="M236" s="11">
        <f t="shared" si="24"/>
        <v>2.0365100439931152</v>
      </c>
      <c r="N236" s="11">
        <f t="shared" si="25"/>
        <v>6785.5846664328756</v>
      </c>
      <c r="O236" s="26">
        <f t="shared" si="30"/>
        <v>1.473495210257969E-4</v>
      </c>
      <c r="P236" s="28">
        <v>0.37913108129003525</v>
      </c>
      <c r="Q236" s="14" t="str">
        <f t="shared" si="31"/>
        <v/>
      </c>
      <c r="T236">
        <f t="shared" si="26"/>
        <v>7.5</v>
      </c>
      <c r="U236" s="13">
        <f t="shared" si="27"/>
        <v>17</v>
      </c>
      <c r="W236">
        <v>19.5</v>
      </c>
      <c r="X236">
        <v>17</v>
      </c>
    </row>
    <row r="237" spans="2:24" x14ac:dyDescent="0.45">
      <c r="B237" s="5">
        <v>1</v>
      </c>
      <c r="C237" s="5">
        <v>196</v>
      </c>
      <c r="D237" s="5">
        <v>9</v>
      </c>
      <c r="E237" s="5">
        <v>1</v>
      </c>
      <c r="F237" s="5">
        <v>10.5</v>
      </c>
      <c r="G237" s="5">
        <v>17</v>
      </c>
      <c r="H237" s="5">
        <v>4.3</v>
      </c>
      <c r="I237" s="5">
        <v>4.3</v>
      </c>
      <c r="J237" s="5">
        <v>0</v>
      </c>
      <c r="K237" s="11">
        <f t="shared" si="28"/>
        <v>4.3</v>
      </c>
      <c r="L237" s="11">
        <f t="shared" si="29"/>
        <v>1.4522012041218817E-3</v>
      </c>
      <c r="M237" s="11">
        <f t="shared" si="24"/>
        <v>0.14709011997434648</v>
      </c>
      <c r="N237" s="11">
        <f t="shared" si="25"/>
        <v>13.466640800623191</v>
      </c>
      <c r="O237" s="26">
        <f t="shared" si="30"/>
        <v>6.9124547556121074E-2</v>
      </c>
      <c r="P237" s="28">
        <v>0.80919245132125361</v>
      </c>
      <c r="Q237" s="14" t="str">
        <f t="shared" si="31"/>
        <v/>
      </c>
      <c r="T237">
        <f t="shared" si="26"/>
        <v>10.5</v>
      </c>
      <c r="U237" s="13">
        <f t="shared" si="27"/>
        <v>17</v>
      </c>
      <c r="W237">
        <v>22.5</v>
      </c>
      <c r="X237">
        <v>17</v>
      </c>
    </row>
    <row r="238" spans="2:24" x14ac:dyDescent="0.45">
      <c r="B238" s="5">
        <v>1</v>
      </c>
      <c r="C238" s="5">
        <v>197</v>
      </c>
      <c r="D238" s="5">
        <v>9</v>
      </c>
      <c r="E238" s="5">
        <v>1</v>
      </c>
      <c r="F238" s="5">
        <v>13.5</v>
      </c>
      <c r="G238" s="5">
        <v>17</v>
      </c>
      <c r="H238" s="5">
        <v>4.45</v>
      </c>
      <c r="I238" s="5">
        <v>4.45</v>
      </c>
      <c r="J238" s="5">
        <v>0</v>
      </c>
      <c r="K238" s="11">
        <f t="shared" si="28"/>
        <v>4.45</v>
      </c>
      <c r="L238" s="11">
        <f t="shared" si="29"/>
        <v>1.5552847130677972E-3</v>
      </c>
      <c r="M238" s="11">
        <f t="shared" si="24"/>
        <v>0.15753121150849089</v>
      </c>
      <c r="N238" s="11">
        <f t="shared" si="25"/>
        <v>14.279817974761068</v>
      </c>
      <c r="O238" s="26">
        <f t="shared" si="30"/>
        <v>6.5445805810761759E-2</v>
      </c>
      <c r="P238" s="28">
        <v>0.81290119424958118</v>
      </c>
      <c r="Q238" s="14" t="str">
        <f t="shared" si="31"/>
        <v/>
      </c>
      <c r="T238">
        <f t="shared" si="26"/>
        <v>13.5</v>
      </c>
      <c r="U238" s="13">
        <f t="shared" si="27"/>
        <v>17</v>
      </c>
      <c r="W238">
        <v>25.5</v>
      </c>
      <c r="X238">
        <v>17</v>
      </c>
    </row>
    <row r="239" spans="2:24" x14ac:dyDescent="0.45">
      <c r="B239" s="5">
        <v>1</v>
      </c>
      <c r="C239" s="5">
        <v>198</v>
      </c>
      <c r="D239" s="5">
        <v>9</v>
      </c>
      <c r="E239" s="5">
        <v>1</v>
      </c>
      <c r="F239" s="5">
        <v>16.5</v>
      </c>
      <c r="G239" s="5">
        <v>17</v>
      </c>
      <c r="H239" s="5">
        <v>0</v>
      </c>
      <c r="I239" s="5">
        <v>0</v>
      </c>
      <c r="J239" s="5">
        <v>0</v>
      </c>
      <c r="K239" s="11">
        <f t="shared" si="28"/>
        <v>0</v>
      </c>
      <c r="L239" s="11">
        <f t="shared" si="29"/>
        <v>0</v>
      </c>
      <c r="M239" s="11">
        <f t="shared" si="24"/>
        <v>0</v>
      </c>
      <c r="N239" s="11">
        <f t="shared" si="25"/>
        <v>3.1675212169285252</v>
      </c>
      <c r="O239" s="26" t="str">
        <f t="shared" si="30"/>
        <v/>
      </c>
      <c r="P239" s="28">
        <v>0.82612637752786799</v>
      </c>
      <c r="Q239" s="14" t="str">
        <f t="shared" si="31"/>
        <v/>
      </c>
      <c r="T239">
        <f t="shared" si="26"/>
        <v>16.5</v>
      </c>
      <c r="U239" s="13">
        <f t="shared" si="27"/>
        <v>17</v>
      </c>
      <c r="W239">
        <v>28.5</v>
      </c>
      <c r="X239">
        <v>17</v>
      </c>
    </row>
    <row r="240" spans="2:24" x14ac:dyDescent="0.45">
      <c r="B240" s="5">
        <v>1</v>
      </c>
      <c r="C240" s="5">
        <v>199</v>
      </c>
      <c r="D240" s="5">
        <v>9</v>
      </c>
      <c r="E240" s="5">
        <v>2</v>
      </c>
      <c r="F240" s="5">
        <v>19.5</v>
      </c>
      <c r="G240" s="5">
        <v>17</v>
      </c>
      <c r="H240" s="5">
        <v>13.55</v>
      </c>
      <c r="I240" s="5">
        <v>13.55</v>
      </c>
      <c r="J240" s="5">
        <v>0</v>
      </c>
      <c r="K240" s="11">
        <f t="shared" si="28"/>
        <v>13.55</v>
      </c>
      <c r="L240" s="11">
        <f t="shared" si="29"/>
        <v>1.4420106629518E-2</v>
      </c>
      <c r="M240" s="11">
        <f t="shared" si="24"/>
        <v>1.4605794349697108</v>
      </c>
      <c r="N240" s="11">
        <f t="shared" si="25"/>
        <v>1398.3289349121724</v>
      </c>
      <c r="O240" s="26">
        <f t="shared" si="30"/>
        <v>7.1462825862511625E-4</v>
      </c>
      <c r="P240" s="28">
        <v>0.70783663779780226</v>
      </c>
      <c r="Q240" s="14" t="str">
        <f t="shared" si="31"/>
        <v/>
      </c>
      <c r="T240">
        <f t="shared" si="26"/>
        <v>19.5</v>
      </c>
      <c r="U240" s="13">
        <f t="shared" si="27"/>
        <v>17</v>
      </c>
      <c r="W240">
        <v>31.5</v>
      </c>
      <c r="X240">
        <v>17</v>
      </c>
    </row>
    <row r="241" spans="2:24" x14ac:dyDescent="0.45">
      <c r="B241" s="5">
        <v>1</v>
      </c>
      <c r="C241" s="5">
        <v>200</v>
      </c>
      <c r="D241" s="5">
        <v>9</v>
      </c>
      <c r="E241" s="5">
        <v>2</v>
      </c>
      <c r="F241" s="5">
        <v>22.5</v>
      </c>
      <c r="G241" s="5">
        <v>17</v>
      </c>
      <c r="H241" s="5">
        <v>13.4</v>
      </c>
      <c r="I241" s="5">
        <v>13.4</v>
      </c>
      <c r="J241" s="5">
        <v>0</v>
      </c>
      <c r="K241" s="11">
        <f t="shared" si="28"/>
        <v>13.4</v>
      </c>
      <c r="L241" s="11">
        <f t="shared" si="29"/>
        <v>1.4102609421964582E-2</v>
      </c>
      <c r="M241" s="11">
        <f t="shared" si="24"/>
        <v>1.428420873044546</v>
      </c>
      <c r="N241" s="11">
        <f t="shared" si="25"/>
        <v>1275.4915985376979</v>
      </c>
      <c r="O241" s="26">
        <f t="shared" si="30"/>
        <v>7.8339724377785025E-4</v>
      </c>
      <c r="P241" s="28">
        <v>9.5888733608870069E-2</v>
      </c>
      <c r="Q241" s="14" t="str">
        <f t="shared" si="31"/>
        <v/>
      </c>
      <c r="T241">
        <f t="shared" si="26"/>
        <v>22.5</v>
      </c>
      <c r="U241" s="13">
        <f t="shared" si="27"/>
        <v>17</v>
      </c>
      <c r="W241">
        <v>34.5</v>
      </c>
      <c r="X241">
        <v>17</v>
      </c>
    </row>
    <row r="242" spans="2:24" x14ac:dyDescent="0.45">
      <c r="B242" s="5">
        <v>1</v>
      </c>
      <c r="C242" s="5">
        <v>201</v>
      </c>
      <c r="D242" s="5">
        <v>9</v>
      </c>
      <c r="E242" s="5">
        <v>2</v>
      </c>
      <c r="F242" s="5">
        <v>25.5</v>
      </c>
      <c r="G242" s="5">
        <v>17</v>
      </c>
      <c r="H242" s="5">
        <v>12.05</v>
      </c>
      <c r="I242" s="5">
        <v>12.05</v>
      </c>
      <c r="J242" s="5">
        <v>0</v>
      </c>
      <c r="K242" s="11">
        <f t="shared" si="28"/>
        <v>12.05</v>
      </c>
      <c r="L242" s="11">
        <f t="shared" si="29"/>
        <v>1.14041776820718E-2</v>
      </c>
      <c r="M242" s="11">
        <f t="shared" si="24"/>
        <v>1.1551029283707437</v>
      </c>
      <c r="N242" s="11">
        <f t="shared" si="25"/>
        <v>571.51013872656335</v>
      </c>
      <c r="O242" s="26">
        <f t="shared" si="30"/>
        <v>1.7466939576377127E-3</v>
      </c>
      <c r="P242" s="28">
        <v>0.91039373544210811</v>
      </c>
      <c r="Q242" s="14" t="str">
        <f t="shared" si="31"/>
        <v/>
      </c>
      <c r="T242">
        <f t="shared" si="26"/>
        <v>25.5</v>
      </c>
      <c r="U242" s="13">
        <f t="shared" si="27"/>
        <v>17</v>
      </c>
      <c r="W242">
        <v>37.5</v>
      </c>
      <c r="X242">
        <v>17</v>
      </c>
    </row>
    <row r="243" spans="2:24" x14ac:dyDescent="0.45">
      <c r="B243" s="5">
        <v>1</v>
      </c>
      <c r="C243" s="5">
        <v>202</v>
      </c>
      <c r="D243" s="5">
        <v>9</v>
      </c>
      <c r="E243" s="5">
        <v>2</v>
      </c>
      <c r="F243" s="5">
        <v>28.5</v>
      </c>
      <c r="G243" s="5">
        <v>17</v>
      </c>
      <c r="H243" s="5">
        <v>9.85</v>
      </c>
      <c r="I243" s="5">
        <v>9.85</v>
      </c>
      <c r="J243" s="5">
        <v>0</v>
      </c>
      <c r="K243" s="11">
        <f t="shared" si="28"/>
        <v>9.85</v>
      </c>
      <c r="L243" s="11">
        <f t="shared" si="29"/>
        <v>7.6201293308228923E-3</v>
      </c>
      <c r="M243" s="11">
        <f t="shared" si="24"/>
        <v>0.77182537399735163</v>
      </c>
      <c r="N243" s="11">
        <f t="shared" si="25"/>
        <v>169.91774299635699</v>
      </c>
      <c r="O243" s="26">
        <f t="shared" si="30"/>
        <v>5.8507676410243237E-3</v>
      </c>
      <c r="P243" s="28">
        <v>0.45594911075071387</v>
      </c>
      <c r="Q243" s="14" t="str">
        <f t="shared" si="31"/>
        <v/>
      </c>
      <c r="T243">
        <f t="shared" si="26"/>
        <v>28.5</v>
      </c>
      <c r="U243" s="13">
        <f t="shared" si="27"/>
        <v>17</v>
      </c>
      <c r="W243">
        <v>40.5</v>
      </c>
      <c r="X243">
        <v>17</v>
      </c>
    </row>
    <row r="244" spans="2:24" x14ac:dyDescent="0.45">
      <c r="B244" s="5">
        <v>1</v>
      </c>
      <c r="C244" s="5">
        <v>203</v>
      </c>
      <c r="D244" s="5">
        <v>9</v>
      </c>
      <c r="E244" s="5">
        <v>2</v>
      </c>
      <c r="F244" s="5">
        <v>31.5</v>
      </c>
      <c r="G244" s="5">
        <v>17</v>
      </c>
      <c r="H244" s="5">
        <v>15.05</v>
      </c>
      <c r="I244" s="5">
        <v>15.05</v>
      </c>
      <c r="J244" s="5">
        <v>17.5</v>
      </c>
      <c r="K244" s="11">
        <f t="shared" si="28"/>
        <v>15.05</v>
      </c>
      <c r="L244" s="11">
        <f t="shared" si="29"/>
        <v>1.7789464750493054E-2</v>
      </c>
      <c r="M244" s="11">
        <f t="shared" si="24"/>
        <v>1.8018539696857447</v>
      </c>
      <c r="N244" s="11">
        <f t="shared" si="25"/>
        <v>3614.4620789189762</v>
      </c>
      <c r="O244" s="26">
        <f t="shared" si="30"/>
        <v>2.7658981844413955E-4</v>
      </c>
      <c r="P244" s="28">
        <v>0.62681366223603607</v>
      </c>
      <c r="Q244" s="14" t="str">
        <f t="shared" si="31"/>
        <v/>
      </c>
      <c r="T244">
        <f t="shared" si="26"/>
        <v>31.5</v>
      </c>
      <c r="U244" s="13">
        <f t="shared" si="27"/>
        <v>17</v>
      </c>
      <c r="W244">
        <v>43.5</v>
      </c>
      <c r="X244">
        <v>17</v>
      </c>
    </row>
    <row r="245" spans="2:24" x14ac:dyDescent="0.45">
      <c r="B245" s="5">
        <v>1</v>
      </c>
      <c r="C245" s="5">
        <v>204</v>
      </c>
      <c r="D245" s="5">
        <v>9</v>
      </c>
      <c r="E245" s="5">
        <v>1</v>
      </c>
      <c r="F245" s="5">
        <v>34.5</v>
      </c>
      <c r="G245" s="5">
        <v>17</v>
      </c>
      <c r="H245" s="5">
        <v>9.6</v>
      </c>
      <c r="I245" s="5">
        <v>9.6</v>
      </c>
      <c r="J245" s="5">
        <v>0</v>
      </c>
      <c r="K245" s="11">
        <f t="shared" si="28"/>
        <v>9.6</v>
      </c>
      <c r="L245" s="11">
        <f t="shared" si="29"/>
        <v>7.2382294738708832E-3</v>
      </c>
      <c r="M245" s="11">
        <f t="shared" si="24"/>
        <v>0.73314361583752152</v>
      </c>
      <c r="N245" s="11">
        <f t="shared" si="25"/>
        <v>149.14986982860381</v>
      </c>
      <c r="O245" s="26">
        <f t="shared" si="30"/>
        <v>6.6600124338536126E-3</v>
      </c>
      <c r="P245" s="28">
        <v>0.35569180721174209</v>
      </c>
      <c r="Q245" s="14" t="str">
        <f t="shared" si="31"/>
        <v/>
      </c>
      <c r="T245">
        <f t="shared" si="26"/>
        <v>34.5</v>
      </c>
      <c r="U245" s="13">
        <f t="shared" si="27"/>
        <v>17</v>
      </c>
      <c r="W245">
        <v>46.5</v>
      </c>
      <c r="X245">
        <v>17</v>
      </c>
    </row>
    <row r="246" spans="2:24" x14ac:dyDescent="0.45">
      <c r="B246" s="5">
        <v>1</v>
      </c>
      <c r="C246" s="5">
        <v>205</v>
      </c>
      <c r="D246" s="5">
        <v>9</v>
      </c>
      <c r="E246" s="5">
        <v>1</v>
      </c>
      <c r="F246" s="5">
        <v>37.5</v>
      </c>
      <c r="G246" s="5">
        <v>17</v>
      </c>
      <c r="H246" s="5">
        <v>8.1999999999999993</v>
      </c>
      <c r="I246" s="5">
        <v>8.1999999999999993</v>
      </c>
      <c r="J246" s="5">
        <v>0</v>
      </c>
      <c r="K246" s="11">
        <f t="shared" si="28"/>
        <v>8.1999999999999993</v>
      </c>
      <c r="L246" s="11">
        <f t="shared" si="29"/>
        <v>5.2810172506844418E-3</v>
      </c>
      <c r="M246" s="11">
        <f t="shared" si="24"/>
        <v>0.5349020912425666</v>
      </c>
      <c r="N246" s="11">
        <f t="shared" si="25"/>
        <v>73.929293225761228</v>
      </c>
      <c r="O246" s="26">
        <f t="shared" si="30"/>
        <v>1.3345915288257237E-2</v>
      </c>
      <c r="P246" s="28">
        <v>9.5500344700528927E-2</v>
      </c>
      <c r="Q246" s="14" t="str">
        <f t="shared" si="31"/>
        <v/>
      </c>
      <c r="T246">
        <f t="shared" si="26"/>
        <v>37.5</v>
      </c>
      <c r="U246" s="13">
        <f t="shared" si="27"/>
        <v>17</v>
      </c>
      <c r="W246">
        <v>49.5</v>
      </c>
      <c r="X246">
        <v>17</v>
      </c>
    </row>
    <row r="247" spans="2:24" x14ac:dyDescent="0.45">
      <c r="B247" s="5">
        <v>1</v>
      </c>
      <c r="C247" s="5">
        <v>206</v>
      </c>
      <c r="D247" s="5">
        <v>9</v>
      </c>
      <c r="E247" s="5">
        <v>1</v>
      </c>
      <c r="F247" s="5">
        <v>40.5</v>
      </c>
      <c r="G247" s="5">
        <v>17</v>
      </c>
      <c r="H247" s="5">
        <v>16</v>
      </c>
      <c r="I247" s="5">
        <v>16</v>
      </c>
      <c r="J247" s="5">
        <v>17.5</v>
      </c>
      <c r="K247" s="11">
        <f t="shared" si="28"/>
        <v>16</v>
      </c>
      <c r="L247" s="11">
        <f t="shared" si="29"/>
        <v>2.0106192982974676E-2</v>
      </c>
      <c r="M247" s="11">
        <f t="shared" si="24"/>
        <v>2.0365100439931152</v>
      </c>
      <c r="N247" s="11">
        <f t="shared" si="25"/>
        <v>6785.5846664328756</v>
      </c>
      <c r="O247" s="26">
        <f t="shared" si="30"/>
        <v>1.473495210257969E-4</v>
      </c>
      <c r="P247" s="28">
        <v>0.71538399592073199</v>
      </c>
      <c r="Q247" s="14" t="str">
        <f t="shared" si="31"/>
        <v/>
      </c>
      <c r="T247">
        <f t="shared" si="26"/>
        <v>40.5</v>
      </c>
      <c r="U247" s="13">
        <f t="shared" si="27"/>
        <v>17</v>
      </c>
      <c r="W247">
        <v>52.5</v>
      </c>
      <c r="X247">
        <v>17</v>
      </c>
    </row>
    <row r="248" spans="2:24" x14ac:dyDescent="0.45">
      <c r="B248" s="5">
        <v>1</v>
      </c>
      <c r="C248" s="5">
        <v>207</v>
      </c>
      <c r="D248" s="5">
        <v>9</v>
      </c>
      <c r="E248" s="5">
        <v>1</v>
      </c>
      <c r="F248" s="5">
        <v>43.5</v>
      </c>
      <c r="G248" s="5">
        <v>17</v>
      </c>
      <c r="H248" s="5">
        <v>12.1</v>
      </c>
      <c r="I248" s="5">
        <v>12.1</v>
      </c>
      <c r="J248" s="5">
        <v>0</v>
      </c>
      <c r="K248" s="11">
        <f t="shared" si="28"/>
        <v>12.1</v>
      </c>
      <c r="L248" s="11">
        <f t="shared" si="29"/>
        <v>1.149901451030204E-2</v>
      </c>
      <c r="M248" s="11">
        <f t="shared" si="24"/>
        <v>1.1647087325821563</v>
      </c>
      <c r="N248" s="11">
        <f t="shared" si="25"/>
        <v>588.29147290115986</v>
      </c>
      <c r="O248" s="26">
        <f t="shared" si="30"/>
        <v>1.6969531140114125E-3</v>
      </c>
      <c r="P248" s="28">
        <v>0.11703713839037899</v>
      </c>
      <c r="Q248" s="14" t="str">
        <f t="shared" si="31"/>
        <v/>
      </c>
      <c r="T248">
        <f t="shared" si="26"/>
        <v>43.5</v>
      </c>
      <c r="U248" s="13">
        <f t="shared" si="27"/>
        <v>17</v>
      </c>
      <c r="W248">
        <v>55.5</v>
      </c>
      <c r="X248">
        <v>17</v>
      </c>
    </row>
    <row r="249" spans="2:24" x14ac:dyDescent="0.45">
      <c r="B249" s="5">
        <v>1</v>
      </c>
      <c r="C249" s="5">
        <v>208</v>
      </c>
      <c r="D249" s="5">
        <v>9</v>
      </c>
      <c r="E249" s="5">
        <v>1</v>
      </c>
      <c r="F249" s="5">
        <v>46.5</v>
      </c>
      <c r="G249" s="5">
        <v>17</v>
      </c>
      <c r="H249" s="5">
        <v>14.45</v>
      </c>
      <c r="I249" s="5">
        <v>14.45</v>
      </c>
      <c r="J249" s="5">
        <v>16.5</v>
      </c>
      <c r="K249" s="11">
        <f t="shared" si="28"/>
        <v>14.45</v>
      </c>
      <c r="L249" s="11">
        <f t="shared" si="29"/>
        <v>1.6399310001279567E-2</v>
      </c>
      <c r="M249" s="11">
        <f t="shared" si="24"/>
        <v>1.6610483924252828</v>
      </c>
      <c r="N249" s="11">
        <f t="shared" si="25"/>
        <v>2455.8852490870886</v>
      </c>
      <c r="O249" s="26">
        <f t="shared" si="30"/>
        <v>4.0701941630016947E-4</v>
      </c>
      <c r="P249" s="28">
        <v>3.4476879214532019E-2</v>
      </c>
      <c r="Q249" s="14" t="str">
        <f t="shared" si="31"/>
        <v/>
      </c>
      <c r="T249">
        <f t="shared" si="26"/>
        <v>46.5</v>
      </c>
      <c r="U249" s="13">
        <f t="shared" si="27"/>
        <v>17</v>
      </c>
      <c r="W249">
        <v>58.5</v>
      </c>
      <c r="X249">
        <v>17</v>
      </c>
    </row>
    <row r="250" spans="2:24" x14ac:dyDescent="0.45">
      <c r="B250" s="5">
        <v>1</v>
      </c>
      <c r="C250" s="5">
        <v>209</v>
      </c>
      <c r="D250" s="5">
        <v>9</v>
      </c>
      <c r="E250" s="5">
        <v>1</v>
      </c>
      <c r="F250" s="5">
        <v>49.5</v>
      </c>
      <c r="G250" s="5">
        <v>17</v>
      </c>
      <c r="H250" s="5">
        <v>8.25</v>
      </c>
      <c r="I250" s="5">
        <v>8.25</v>
      </c>
      <c r="J250" s="5">
        <v>0</v>
      </c>
      <c r="K250" s="11">
        <f t="shared" si="28"/>
        <v>8.25</v>
      </c>
      <c r="L250" s="11">
        <f t="shared" si="29"/>
        <v>5.3456162496238824E-3</v>
      </c>
      <c r="M250" s="11">
        <f t="shared" si="24"/>
        <v>0.54144517527063052</v>
      </c>
      <c r="N250" s="11">
        <f t="shared" si="25"/>
        <v>75.743393826547091</v>
      </c>
      <c r="O250" s="26">
        <f t="shared" si="30"/>
        <v>1.303043754176636E-2</v>
      </c>
      <c r="P250" s="28">
        <v>0.84274970923217829</v>
      </c>
      <c r="Q250" s="14" t="str">
        <f t="shared" si="31"/>
        <v/>
      </c>
      <c r="T250">
        <f t="shared" si="26"/>
        <v>49.5</v>
      </c>
      <c r="U250" s="13">
        <f t="shared" si="27"/>
        <v>17</v>
      </c>
      <c r="W250">
        <v>61.5</v>
      </c>
      <c r="X250">
        <v>17</v>
      </c>
    </row>
    <row r="251" spans="2:24" x14ac:dyDescent="0.45">
      <c r="B251" s="5">
        <v>1</v>
      </c>
      <c r="C251" s="5">
        <v>210</v>
      </c>
      <c r="D251" s="5">
        <v>9</v>
      </c>
      <c r="E251" s="5">
        <v>1</v>
      </c>
      <c r="F251" s="5">
        <v>52.5</v>
      </c>
      <c r="G251" s="5">
        <v>17</v>
      </c>
      <c r="H251" s="5">
        <v>15.25</v>
      </c>
      <c r="I251" s="5">
        <v>15.25</v>
      </c>
      <c r="J251" s="5">
        <v>18</v>
      </c>
      <c r="K251" s="11">
        <f t="shared" si="28"/>
        <v>15.25</v>
      </c>
      <c r="L251" s="11">
        <f t="shared" si="29"/>
        <v>1.8265416037511906E-2</v>
      </c>
      <c r="M251" s="11">
        <f t="shared" si="24"/>
        <v>1.850061980883394</v>
      </c>
      <c r="N251" s="11">
        <f t="shared" si="25"/>
        <v>4119.4272273279194</v>
      </c>
      <c r="O251" s="26">
        <f t="shared" si="30"/>
        <v>2.4269328029091763E-4</v>
      </c>
      <c r="P251" s="28">
        <v>0.65629626694320553</v>
      </c>
      <c r="Q251" s="14" t="str">
        <f t="shared" si="31"/>
        <v/>
      </c>
      <c r="T251">
        <f t="shared" si="26"/>
        <v>52.5</v>
      </c>
      <c r="U251" s="13">
        <f t="shared" si="27"/>
        <v>17</v>
      </c>
      <c r="W251">
        <v>64.5</v>
      </c>
      <c r="X251">
        <v>17</v>
      </c>
    </row>
    <row r="252" spans="2:24" x14ac:dyDescent="0.45">
      <c r="B252" s="5">
        <v>1</v>
      </c>
      <c r="C252" s="5">
        <v>211</v>
      </c>
      <c r="D252" s="5">
        <v>9</v>
      </c>
      <c r="E252" s="5">
        <v>2</v>
      </c>
      <c r="F252" s="5">
        <v>55.5</v>
      </c>
      <c r="G252" s="5">
        <v>17</v>
      </c>
      <c r="H252" s="5">
        <v>14.8</v>
      </c>
      <c r="I252" s="5">
        <v>14.8</v>
      </c>
      <c r="J252" s="5">
        <v>17.5</v>
      </c>
      <c r="K252" s="11">
        <f t="shared" si="28"/>
        <v>14.8</v>
      </c>
      <c r="L252" s="11">
        <f t="shared" si="29"/>
        <v>1.7203361371057709E-2</v>
      </c>
      <c r="M252" s="11">
        <f t="shared" si="24"/>
        <v>1.7424889063916096</v>
      </c>
      <c r="N252" s="11">
        <f t="shared" si="25"/>
        <v>3073.6077513251066</v>
      </c>
      <c r="O252" s="26">
        <f t="shared" si="30"/>
        <v>3.2524474042872065E-4</v>
      </c>
      <c r="P252" s="28">
        <v>0.81869826348244001</v>
      </c>
      <c r="Q252" s="14" t="str">
        <f t="shared" si="31"/>
        <v/>
      </c>
      <c r="T252">
        <f t="shared" si="26"/>
        <v>55.5</v>
      </c>
      <c r="U252" s="13">
        <f t="shared" si="27"/>
        <v>17</v>
      </c>
      <c r="W252">
        <v>67.5</v>
      </c>
      <c r="X252">
        <v>17</v>
      </c>
    </row>
    <row r="253" spans="2:24" x14ac:dyDescent="0.45">
      <c r="B253" s="5">
        <v>1</v>
      </c>
      <c r="C253" s="5">
        <v>212</v>
      </c>
      <c r="D253" s="5">
        <v>9</v>
      </c>
      <c r="E253" s="5">
        <v>2</v>
      </c>
      <c r="F253" s="5">
        <v>58.5</v>
      </c>
      <c r="G253" s="5">
        <v>17</v>
      </c>
      <c r="H253" s="5">
        <v>15.9</v>
      </c>
      <c r="I253" s="5">
        <v>15.9</v>
      </c>
      <c r="J253" s="5">
        <v>18</v>
      </c>
      <c r="K253" s="11">
        <f t="shared" si="28"/>
        <v>15.9</v>
      </c>
      <c r="L253" s="11">
        <f t="shared" si="29"/>
        <v>1.9855650968850891E-2</v>
      </c>
      <c r="M253" s="11">
        <f t="shared" si="24"/>
        <v>2.011133219616795</v>
      </c>
      <c r="N253" s="11">
        <f t="shared" si="25"/>
        <v>6343.7013764760077</v>
      </c>
      <c r="O253" s="26">
        <f t="shared" si="30"/>
        <v>1.5761183082751984E-4</v>
      </c>
      <c r="P253" s="28">
        <v>0.52701115395964404</v>
      </c>
      <c r="Q253" s="14" t="str">
        <f t="shared" si="31"/>
        <v/>
      </c>
      <c r="T253">
        <f t="shared" si="26"/>
        <v>58.5</v>
      </c>
      <c r="U253" s="13">
        <f t="shared" si="27"/>
        <v>17</v>
      </c>
      <c r="W253">
        <v>70.5</v>
      </c>
      <c r="X253">
        <v>17</v>
      </c>
    </row>
    <row r="254" spans="2:24" x14ac:dyDescent="0.45">
      <c r="B254" s="5">
        <v>1</v>
      </c>
      <c r="C254" s="5">
        <v>213</v>
      </c>
      <c r="D254" s="5">
        <v>9</v>
      </c>
      <c r="E254" s="5">
        <v>2</v>
      </c>
      <c r="F254" s="5">
        <v>61.5</v>
      </c>
      <c r="G254" s="5">
        <v>17</v>
      </c>
      <c r="H254" s="5">
        <v>14.45</v>
      </c>
      <c r="I254" s="5">
        <v>14.45</v>
      </c>
      <c r="J254" s="5">
        <v>16.5</v>
      </c>
      <c r="K254" s="11">
        <f t="shared" si="28"/>
        <v>14.45</v>
      </c>
      <c r="L254" s="11">
        <f t="shared" si="29"/>
        <v>1.6399310001279567E-2</v>
      </c>
      <c r="M254" s="11">
        <f t="shared" si="24"/>
        <v>1.6610483924252828</v>
      </c>
      <c r="N254" s="11">
        <f t="shared" si="25"/>
        <v>2455.8852490870886</v>
      </c>
      <c r="O254" s="26">
        <f t="shared" si="30"/>
        <v>4.0701941630016947E-4</v>
      </c>
      <c r="P254" s="28">
        <v>0.73034222903368029</v>
      </c>
      <c r="Q254" s="14" t="str">
        <f t="shared" si="31"/>
        <v/>
      </c>
      <c r="T254">
        <f t="shared" si="26"/>
        <v>61.5</v>
      </c>
      <c r="U254" s="13">
        <f t="shared" si="27"/>
        <v>17</v>
      </c>
      <c r="W254">
        <v>1.5</v>
      </c>
      <c r="X254">
        <v>19</v>
      </c>
    </row>
    <row r="255" spans="2:24" x14ac:dyDescent="0.45">
      <c r="B255" s="5">
        <v>1</v>
      </c>
      <c r="C255" s="5">
        <v>214</v>
      </c>
      <c r="D255" s="5">
        <v>9</v>
      </c>
      <c r="E255" s="5">
        <v>2</v>
      </c>
      <c r="F255" s="5">
        <v>64.5</v>
      </c>
      <c r="G255" s="5">
        <v>17</v>
      </c>
      <c r="H255" s="5">
        <v>6.75</v>
      </c>
      <c r="I255" s="5">
        <v>6.75</v>
      </c>
      <c r="J255" s="5">
        <v>0</v>
      </c>
      <c r="K255" s="11">
        <f t="shared" si="28"/>
        <v>6.75</v>
      </c>
      <c r="L255" s="11">
        <f t="shared" si="29"/>
        <v>3.5784703819796235E-3</v>
      </c>
      <c r="M255" s="11">
        <f t="shared" si="24"/>
        <v>0.36245503468529811</v>
      </c>
      <c r="N255" s="11">
        <f t="shared" si="25"/>
        <v>37.585951667574932</v>
      </c>
      <c r="O255" s="26">
        <f t="shared" si="30"/>
        <v>2.5916167848215377E-2</v>
      </c>
      <c r="P255" s="28">
        <v>0.45392277847642681</v>
      </c>
      <c r="Q255" s="14" t="str">
        <f t="shared" si="31"/>
        <v/>
      </c>
      <c r="T255">
        <f t="shared" si="26"/>
        <v>64.5</v>
      </c>
      <c r="U255" s="13">
        <f t="shared" si="27"/>
        <v>17</v>
      </c>
      <c r="W255">
        <v>4.5</v>
      </c>
      <c r="X255">
        <v>19</v>
      </c>
    </row>
    <row r="256" spans="2:24" x14ac:dyDescent="0.45">
      <c r="B256" s="5">
        <v>1</v>
      </c>
      <c r="C256" s="5">
        <v>215</v>
      </c>
      <c r="D256" s="5">
        <v>9</v>
      </c>
      <c r="E256" s="5">
        <v>2</v>
      </c>
      <c r="F256" s="5">
        <v>67.5</v>
      </c>
      <c r="G256" s="5">
        <v>17</v>
      </c>
      <c r="H256" s="5">
        <v>5.05</v>
      </c>
      <c r="I256" s="5">
        <v>5.05</v>
      </c>
      <c r="J256" s="5">
        <v>0</v>
      </c>
      <c r="K256" s="11">
        <f t="shared" si="28"/>
        <v>5.05</v>
      </c>
      <c r="L256" s="11">
        <f t="shared" si="29"/>
        <v>2.0029616662043423E-3</v>
      </c>
      <c r="M256" s="11">
        <f t="shared" si="24"/>
        <v>0.20287538045677506</v>
      </c>
      <c r="N256" s="11">
        <f t="shared" si="25"/>
        <v>18.15353241393321</v>
      </c>
      <c r="O256" s="26">
        <f t="shared" si="30"/>
        <v>5.220969053585911E-2</v>
      </c>
      <c r="P256" s="28">
        <v>0.51260825772833662</v>
      </c>
      <c r="Q256" s="14" t="str">
        <f t="shared" si="31"/>
        <v/>
      </c>
      <c r="T256">
        <f t="shared" si="26"/>
        <v>67.5</v>
      </c>
      <c r="U256" s="13">
        <f t="shared" si="27"/>
        <v>17</v>
      </c>
      <c r="W256">
        <v>7.5</v>
      </c>
      <c r="X256">
        <v>19</v>
      </c>
    </row>
    <row r="257" spans="2:24" x14ac:dyDescent="0.45">
      <c r="B257" s="5">
        <v>1</v>
      </c>
      <c r="C257" s="5">
        <v>216</v>
      </c>
      <c r="D257" s="5">
        <v>9</v>
      </c>
      <c r="E257" s="5">
        <v>1</v>
      </c>
      <c r="F257" s="5">
        <v>70.5</v>
      </c>
      <c r="G257" s="5">
        <v>17</v>
      </c>
      <c r="H257" s="5">
        <v>13.95</v>
      </c>
      <c r="I257" s="5">
        <v>13.95</v>
      </c>
      <c r="J257" s="5">
        <v>0</v>
      </c>
      <c r="K257" s="11">
        <f t="shared" si="28"/>
        <v>13.95</v>
      </c>
      <c r="L257" s="11">
        <f t="shared" si="29"/>
        <v>1.5284044609255192E-2</v>
      </c>
      <c r="M257" s="11">
        <f t="shared" si="24"/>
        <v>1.5480857259225398</v>
      </c>
      <c r="N257" s="11">
        <f t="shared" si="25"/>
        <v>1791.6779017922784</v>
      </c>
      <c r="O257" s="26">
        <f t="shared" si="30"/>
        <v>5.5782469288001568E-4</v>
      </c>
      <c r="P257" s="28">
        <v>0.7033281678959078</v>
      </c>
      <c r="Q257" s="14" t="str">
        <f t="shared" si="31"/>
        <v/>
      </c>
      <c r="T257">
        <f t="shared" si="26"/>
        <v>70.5</v>
      </c>
      <c r="U257" s="13">
        <f t="shared" si="27"/>
        <v>17</v>
      </c>
      <c r="W257">
        <v>10.5</v>
      </c>
      <c r="X257">
        <v>19</v>
      </c>
    </row>
    <row r="258" spans="2:24" x14ac:dyDescent="0.45">
      <c r="B258" s="5">
        <v>1</v>
      </c>
      <c r="C258" s="5">
        <v>217</v>
      </c>
      <c r="D258" s="5">
        <v>10</v>
      </c>
      <c r="E258" s="5">
        <v>1</v>
      </c>
      <c r="F258" s="5">
        <v>70.5</v>
      </c>
      <c r="G258" s="5">
        <v>19</v>
      </c>
      <c r="H258" s="5">
        <v>7.55</v>
      </c>
      <c r="I258" s="5">
        <v>7.55</v>
      </c>
      <c r="J258" s="5">
        <v>0</v>
      </c>
      <c r="K258" s="11">
        <f t="shared" si="28"/>
        <v>7.55</v>
      </c>
      <c r="L258" s="11">
        <f t="shared" si="29"/>
        <v>4.4769658809063039E-3</v>
      </c>
      <c r="M258" s="11">
        <f t="shared" si="24"/>
        <v>0.45346157727624037</v>
      </c>
      <c r="N258" s="11">
        <f t="shared" si="25"/>
        <v>54.24519358871013</v>
      </c>
      <c r="O258" s="26">
        <f t="shared" si="30"/>
        <v>1.8101122197974551E-2</v>
      </c>
      <c r="P258" s="28">
        <v>0.63985316625819255</v>
      </c>
      <c r="Q258" s="14" t="str">
        <f t="shared" si="31"/>
        <v/>
      </c>
      <c r="T258">
        <f t="shared" si="26"/>
        <v>70.5</v>
      </c>
      <c r="U258" s="13">
        <f t="shared" si="27"/>
        <v>19</v>
      </c>
      <c r="W258">
        <v>13.5</v>
      </c>
      <c r="X258">
        <v>19</v>
      </c>
    </row>
    <row r="259" spans="2:24" x14ac:dyDescent="0.45">
      <c r="B259" s="5">
        <v>1</v>
      </c>
      <c r="C259" s="5">
        <v>218</v>
      </c>
      <c r="D259" s="5">
        <v>10</v>
      </c>
      <c r="E259" s="5">
        <v>1</v>
      </c>
      <c r="F259" s="5">
        <v>67.5</v>
      </c>
      <c r="G259" s="5">
        <v>19</v>
      </c>
      <c r="H259" s="5">
        <v>10</v>
      </c>
      <c r="I259" s="5">
        <v>10</v>
      </c>
      <c r="J259" s="5">
        <v>0</v>
      </c>
      <c r="K259" s="11">
        <f t="shared" si="28"/>
        <v>10</v>
      </c>
      <c r="L259" s="11">
        <f t="shared" si="29"/>
        <v>7.8539816339744835E-3</v>
      </c>
      <c r="M259" s="11">
        <f t="shared" si="24"/>
        <v>0.79551173593481073</v>
      </c>
      <c r="N259" s="11">
        <f t="shared" si="25"/>
        <v>183.87649960108587</v>
      </c>
      <c r="O259" s="26">
        <f t="shared" si="30"/>
        <v>5.4090163009237191E-3</v>
      </c>
      <c r="P259" s="28">
        <v>0.95198887915063946</v>
      </c>
      <c r="Q259" s="14" t="str">
        <f t="shared" si="31"/>
        <v/>
      </c>
      <c r="T259">
        <f t="shared" si="26"/>
        <v>67.5</v>
      </c>
      <c r="U259" s="13">
        <f t="shared" si="27"/>
        <v>19</v>
      </c>
      <c r="W259">
        <v>16.5</v>
      </c>
      <c r="X259">
        <v>19</v>
      </c>
    </row>
    <row r="260" spans="2:24" x14ac:dyDescent="0.45">
      <c r="B260" s="5">
        <v>1</v>
      </c>
      <c r="C260" s="5">
        <v>219</v>
      </c>
      <c r="D260" s="5">
        <v>10</v>
      </c>
      <c r="E260" s="5">
        <v>1</v>
      </c>
      <c r="F260" s="5">
        <v>64.5</v>
      </c>
      <c r="G260" s="5">
        <v>19</v>
      </c>
      <c r="H260" s="5">
        <v>11.25</v>
      </c>
      <c r="I260" s="5">
        <v>11.25</v>
      </c>
      <c r="J260" s="5">
        <v>0</v>
      </c>
      <c r="K260" s="11">
        <f t="shared" si="28"/>
        <v>11.25</v>
      </c>
      <c r="L260" s="11">
        <f t="shared" si="29"/>
        <v>9.9401955054989541E-3</v>
      </c>
      <c r="M260" s="11">
        <f t="shared" si="24"/>
        <v>1.0068195407924947</v>
      </c>
      <c r="N260" s="11">
        <f t="shared" si="25"/>
        <v>362.68529672929571</v>
      </c>
      <c r="O260" s="26">
        <f t="shared" si="30"/>
        <v>2.7496299932749935E-3</v>
      </c>
      <c r="P260" s="28">
        <v>0.66264449553145277</v>
      </c>
      <c r="Q260" s="14" t="str">
        <f t="shared" si="31"/>
        <v/>
      </c>
      <c r="T260">
        <f t="shared" si="26"/>
        <v>64.5</v>
      </c>
      <c r="U260" s="13">
        <f t="shared" si="27"/>
        <v>19</v>
      </c>
      <c r="W260">
        <v>19.5</v>
      </c>
      <c r="X260">
        <v>19</v>
      </c>
    </row>
    <row r="261" spans="2:24" x14ac:dyDescent="0.45">
      <c r="B261" s="5">
        <v>1</v>
      </c>
      <c r="C261" s="5">
        <v>220</v>
      </c>
      <c r="D261" s="5">
        <v>10</v>
      </c>
      <c r="E261" s="5">
        <v>1</v>
      </c>
      <c r="F261" s="5">
        <v>61.5</v>
      </c>
      <c r="G261" s="5">
        <v>19</v>
      </c>
      <c r="H261" s="5">
        <v>7.55</v>
      </c>
      <c r="I261" s="5">
        <v>7.55</v>
      </c>
      <c r="J261" s="5">
        <v>0</v>
      </c>
      <c r="K261" s="11">
        <f t="shared" si="28"/>
        <v>7.55</v>
      </c>
      <c r="L261" s="11">
        <f t="shared" si="29"/>
        <v>4.4769658809063039E-3</v>
      </c>
      <c r="M261" s="11">
        <f t="shared" si="24"/>
        <v>0.45346157727624037</v>
      </c>
      <c r="N261" s="11">
        <f t="shared" si="25"/>
        <v>54.24519358871013</v>
      </c>
      <c r="O261" s="26">
        <f t="shared" si="30"/>
        <v>1.8101122197974551E-2</v>
      </c>
      <c r="P261" s="28">
        <v>0.11504330891463432</v>
      </c>
      <c r="Q261" s="14" t="str">
        <f t="shared" si="31"/>
        <v/>
      </c>
      <c r="T261">
        <f t="shared" si="26"/>
        <v>61.5</v>
      </c>
      <c r="U261" s="13">
        <f t="shared" si="27"/>
        <v>19</v>
      </c>
      <c r="W261">
        <v>22.5</v>
      </c>
      <c r="X261">
        <v>19</v>
      </c>
    </row>
    <row r="262" spans="2:24" x14ac:dyDescent="0.45">
      <c r="B262" s="5">
        <v>1</v>
      </c>
      <c r="C262" s="5">
        <v>221</v>
      </c>
      <c r="D262" s="5">
        <v>10</v>
      </c>
      <c r="E262" s="5">
        <v>1</v>
      </c>
      <c r="F262" s="5">
        <v>58.5</v>
      </c>
      <c r="G262" s="5">
        <v>19</v>
      </c>
      <c r="H262" s="5">
        <v>14.4</v>
      </c>
      <c r="I262" s="5">
        <v>14.4</v>
      </c>
      <c r="J262" s="5">
        <v>0</v>
      </c>
      <c r="K262" s="11">
        <f t="shared" si="28"/>
        <v>14.4</v>
      </c>
      <c r="L262" s="11">
        <f t="shared" si="29"/>
        <v>1.628601631620949E-2</v>
      </c>
      <c r="M262" s="11">
        <f t="shared" si="24"/>
        <v>1.6495731356344236</v>
      </c>
      <c r="N262" s="11">
        <f t="shared" si="25"/>
        <v>2378.9976478147491</v>
      </c>
      <c r="O262" s="26">
        <f t="shared" si="30"/>
        <v>4.2016848248493943E-4</v>
      </c>
      <c r="P262" s="28">
        <v>0.35230818909079598</v>
      </c>
      <c r="Q262" s="14" t="str">
        <f t="shared" si="31"/>
        <v/>
      </c>
      <c r="R262">
        <f>R229+1</f>
        <v>21</v>
      </c>
      <c r="T262">
        <f t="shared" si="26"/>
        <v>58.5</v>
      </c>
      <c r="U262" s="13">
        <f t="shared" si="27"/>
        <v>19</v>
      </c>
      <c r="W262">
        <v>25.5</v>
      </c>
      <c r="X262">
        <v>19</v>
      </c>
    </row>
    <row r="263" spans="2:24" x14ac:dyDescent="0.45">
      <c r="B263" s="5">
        <v>1</v>
      </c>
      <c r="C263" s="5">
        <v>222</v>
      </c>
      <c r="D263" s="5">
        <v>10</v>
      </c>
      <c r="E263" s="5">
        <v>1</v>
      </c>
      <c r="F263" s="5">
        <v>55.5</v>
      </c>
      <c r="G263" s="5">
        <v>19</v>
      </c>
      <c r="H263" s="5">
        <v>14</v>
      </c>
      <c r="I263" s="5">
        <v>14</v>
      </c>
      <c r="J263" s="5">
        <v>0</v>
      </c>
      <c r="K263" s="11">
        <f t="shared" si="28"/>
        <v>14</v>
      </c>
      <c r="L263" s="11">
        <f t="shared" si="29"/>
        <v>1.5393804002589986E-2</v>
      </c>
      <c r="M263" s="11">
        <f t="shared" si="24"/>
        <v>1.5592030024322288</v>
      </c>
      <c r="N263" s="11">
        <f t="shared" si="25"/>
        <v>1848.5683197245514</v>
      </c>
      <c r="O263" s="26">
        <f t="shared" si="30"/>
        <v>5.4066670008112716E-4</v>
      </c>
      <c r="P263" s="28">
        <v>0.60529685505064745</v>
      </c>
      <c r="Q263" s="14" t="str">
        <f t="shared" si="31"/>
        <v/>
      </c>
      <c r="T263">
        <f t="shared" si="26"/>
        <v>55.5</v>
      </c>
      <c r="U263" s="13">
        <f t="shared" si="27"/>
        <v>19</v>
      </c>
      <c r="W263">
        <v>28.5</v>
      </c>
      <c r="X263">
        <v>19</v>
      </c>
    </row>
    <row r="264" spans="2:24" x14ac:dyDescent="0.45">
      <c r="B264" s="5">
        <v>1</v>
      </c>
      <c r="C264" s="5">
        <v>223</v>
      </c>
      <c r="D264" s="5">
        <v>10</v>
      </c>
      <c r="E264" s="5">
        <v>1</v>
      </c>
      <c r="F264" s="5">
        <v>52.5</v>
      </c>
      <c r="G264" s="5">
        <v>19</v>
      </c>
      <c r="H264" s="5">
        <v>12.65</v>
      </c>
      <c r="I264" s="5">
        <v>12.65</v>
      </c>
      <c r="J264" s="5">
        <v>0</v>
      </c>
      <c r="K264" s="11">
        <f t="shared" si="28"/>
        <v>12.65</v>
      </c>
      <c r="L264" s="11">
        <f t="shared" si="29"/>
        <v>1.2568137760226817E-2</v>
      </c>
      <c r="M264" s="11">
        <f t="shared" si="24"/>
        <v>1.2729977676362825</v>
      </c>
      <c r="N264" s="11">
        <f t="shared" si="25"/>
        <v>812.07516780427306</v>
      </c>
      <c r="O264" s="26">
        <f t="shared" si="30"/>
        <v>1.2298985869910739E-3</v>
      </c>
      <c r="P264" s="28">
        <v>0.40907756172007925</v>
      </c>
      <c r="Q264" s="14" t="str">
        <f t="shared" si="31"/>
        <v/>
      </c>
      <c r="T264">
        <f t="shared" si="26"/>
        <v>52.5</v>
      </c>
      <c r="U264" s="13">
        <f t="shared" si="27"/>
        <v>19</v>
      </c>
      <c r="W264">
        <v>31.5</v>
      </c>
      <c r="X264">
        <v>19</v>
      </c>
    </row>
    <row r="265" spans="2:24" x14ac:dyDescent="0.45">
      <c r="B265" s="5">
        <v>1</v>
      </c>
      <c r="C265" s="5">
        <v>224</v>
      </c>
      <c r="D265" s="5">
        <v>10</v>
      </c>
      <c r="E265" s="5">
        <v>1</v>
      </c>
      <c r="F265" s="5">
        <v>49.5</v>
      </c>
      <c r="G265" s="5">
        <v>19</v>
      </c>
      <c r="H265" s="5">
        <v>9.1999999999999993</v>
      </c>
      <c r="I265" s="5">
        <v>9.1999999999999993</v>
      </c>
      <c r="J265" s="5">
        <v>0</v>
      </c>
      <c r="K265" s="11">
        <f t="shared" si="28"/>
        <v>9.1999999999999993</v>
      </c>
      <c r="L265" s="11">
        <f t="shared" si="29"/>
        <v>6.6476100549960008E-3</v>
      </c>
      <c r="M265" s="11">
        <f t="shared" si="24"/>
        <v>0.67332113329522358</v>
      </c>
      <c r="N265" s="11">
        <f t="shared" si="25"/>
        <v>121.45501532511823</v>
      </c>
      <c r="O265" s="26">
        <f t="shared" si="30"/>
        <v>8.1662641366301303E-3</v>
      </c>
      <c r="P265" s="28">
        <v>0.83594773566707614</v>
      </c>
      <c r="Q265" s="14" t="str">
        <f t="shared" si="31"/>
        <v/>
      </c>
      <c r="T265">
        <f t="shared" si="26"/>
        <v>49.5</v>
      </c>
      <c r="U265" s="13">
        <f t="shared" si="27"/>
        <v>19</v>
      </c>
      <c r="W265">
        <v>34.5</v>
      </c>
      <c r="X265">
        <v>19</v>
      </c>
    </row>
    <row r="266" spans="2:24" x14ac:dyDescent="0.45">
      <c r="B266" s="5">
        <v>1</v>
      </c>
      <c r="C266" s="5">
        <v>225</v>
      </c>
      <c r="D266" s="5">
        <v>10</v>
      </c>
      <c r="E266" s="5">
        <v>1</v>
      </c>
      <c r="F266" s="5">
        <v>46.5</v>
      </c>
      <c r="G266" s="5">
        <v>19</v>
      </c>
      <c r="H266" s="5">
        <v>14.4</v>
      </c>
      <c r="I266" s="5">
        <v>14.4</v>
      </c>
      <c r="J266" s="5">
        <v>0</v>
      </c>
      <c r="K266" s="11">
        <f t="shared" si="28"/>
        <v>14.4</v>
      </c>
      <c r="L266" s="11">
        <f t="shared" si="29"/>
        <v>1.628601631620949E-2</v>
      </c>
      <c r="M266" s="11">
        <f t="shared" si="24"/>
        <v>1.6495731356344236</v>
      </c>
      <c r="N266" s="11">
        <f t="shared" si="25"/>
        <v>2378.9976478147491</v>
      </c>
      <c r="O266" s="26">
        <f t="shared" si="30"/>
        <v>4.2016848248493943E-4</v>
      </c>
      <c r="P266" s="28">
        <v>0.54171876184799928</v>
      </c>
      <c r="Q266" s="14" t="str">
        <f t="shared" si="31"/>
        <v/>
      </c>
      <c r="T266">
        <f t="shared" si="26"/>
        <v>46.5</v>
      </c>
      <c r="U266" s="13">
        <f t="shared" si="27"/>
        <v>19</v>
      </c>
      <c r="W266">
        <v>37.5</v>
      </c>
      <c r="X266">
        <v>19</v>
      </c>
    </row>
    <row r="267" spans="2:24" x14ac:dyDescent="0.45">
      <c r="B267" s="5">
        <v>1</v>
      </c>
      <c r="C267" s="5">
        <v>226</v>
      </c>
      <c r="D267" s="5">
        <v>10</v>
      </c>
      <c r="E267" s="5">
        <v>1</v>
      </c>
      <c r="F267" s="5">
        <v>43.5</v>
      </c>
      <c r="G267" s="5">
        <v>19</v>
      </c>
      <c r="H267" s="5">
        <v>6.9</v>
      </c>
      <c r="I267" s="5">
        <v>6.9</v>
      </c>
      <c r="J267" s="5">
        <v>0</v>
      </c>
      <c r="K267" s="11">
        <f t="shared" si="28"/>
        <v>6.9</v>
      </c>
      <c r="L267" s="11">
        <f t="shared" si="29"/>
        <v>3.7392806559352516E-3</v>
      </c>
      <c r="M267" s="11">
        <f t="shared" si="24"/>
        <v>0.37874313747856342</v>
      </c>
      <c r="N267" s="11">
        <f t="shared" si="25"/>
        <v>40.214647880882985</v>
      </c>
      <c r="O267" s="26">
        <f t="shared" si="30"/>
        <v>2.4263218331748493E-2</v>
      </c>
      <c r="P267" s="28">
        <v>0.68864496031375633</v>
      </c>
      <c r="Q267" s="14" t="str">
        <f t="shared" si="31"/>
        <v/>
      </c>
      <c r="T267">
        <f t="shared" si="26"/>
        <v>43.5</v>
      </c>
      <c r="U267" s="13">
        <f t="shared" si="27"/>
        <v>19</v>
      </c>
      <c r="W267">
        <v>40.5</v>
      </c>
      <c r="X267">
        <v>19</v>
      </c>
    </row>
    <row r="268" spans="2:24" x14ac:dyDescent="0.45">
      <c r="B268" s="5">
        <v>1</v>
      </c>
      <c r="C268" s="5">
        <v>227</v>
      </c>
      <c r="D268" s="5">
        <v>10</v>
      </c>
      <c r="E268" s="5">
        <v>1</v>
      </c>
      <c r="F268" s="5">
        <v>40.5</v>
      </c>
      <c r="G268" s="5">
        <v>19</v>
      </c>
      <c r="H268" s="5">
        <v>14.05</v>
      </c>
      <c r="I268" s="5">
        <v>14.05</v>
      </c>
      <c r="J268" s="5">
        <v>0</v>
      </c>
      <c r="K268" s="11">
        <f t="shared" si="28"/>
        <v>14.05</v>
      </c>
      <c r="L268" s="11">
        <f t="shared" si="29"/>
        <v>1.5503956095006481E-2</v>
      </c>
      <c r="M268" s="11">
        <f t="shared" si="24"/>
        <v>1.5703600545287149</v>
      </c>
      <c r="N268" s="11">
        <f t="shared" si="25"/>
        <v>1907.3815326672761</v>
      </c>
      <c r="O268" s="26">
        <f t="shared" si="30"/>
        <v>5.2400423232057403E-4</v>
      </c>
      <c r="P268" s="28">
        <v>0.50668296152822667</v>
      </c>
      <c r="Q268" s="14" t="str">
        <f t="shared" si="31"/>
        <v/>
      </c>
      <c r="T268">
        <f t="shared" si="26"/>
        <v>40.5</v>
      </c>
      <c r="U268" s="13">
        <f t="shared" si="27"/>
        <v>19</v>
      </c>
      <c r="W268">
        <v>43.5</v>
      </c>
      <c r="X268">
        <v>19</v>
      </c>
    </row>
    <row r="269" spans="2:24" x14ac:dyDescent="0.45">
      <c r="B269" s="5">
        <v>1</v>
      </c>
      <c r="C269" s="5">
        <v>228</v>
      </c>
      <c r="D269" s="5">
        <v>10</v>
      </c>
      <c r="E269" s="5">
        <v>1</v>
      </c>
      <c r="F269" s="5">
        <v>37.5</v>
      </c>
      <c r="G269" s="5">
        <v>19</v>
      </c>
      <c r="H269" s="5">
        <v>14.8</v>
      </c>
      <c r="I269" s="5">
        <v>14.8</v>
      </c>
      <c r="J269" s="5">
        <v>18</v>
      </c>
      <c r="K269" s="11">
        <f t="shared" si="28"/>
        <v>14.8</v>
      </c>
      <c r="L269" s="11">
        <f t="shared" si="29"/>
        <v>1.7203361371057709E-2</v>
      </c>
      <c r="M269" s="11">
        <f t="shared" si="24"/>
        <v>1.7424889063916096</v>
      </c>
      <c r="N269" s="11">
        <f t="shared" si="25"/>
        <v>3073.6077513251066</v>
      </c>
      <c r="O269" s="26">
        <f t="shared" si="30"/>
        <v>3.2524474042872065E-4</v>
      </c>
      <c r="P269" s="28">
        <v>0.19820404387395474</v>
      </c>
      <c r="Q269" s="14" t="str">
        <f t="shared" si="31"/>
        <v/>
      </c>
      <c r="T269">
        <f t="shared" si="26"/>
        <v>37.5</v>
      </c>
      <c r="U269" s="13">
        <f t="shared" si="27"/>
        <v>19</v>
      </c>
      <c r="W269">
        <v>46.5</v>
      </c>
      <c r="X269">
        <v>19</v>
      </c>
    </row>
    <row r="270" spans="2:24" x14ac:dyDescent="0.45">
      <c r="B270" s="5">
        <v>1</v>
      </c>
      <c r="C270" s="5">
        <v>229</v>
      </c>
      <c r="D270" s="5">
        <v>10</v>
      </c>
      <c r="E270" s="5">
        <v>1</v>
      </c>
      <c r="F270" s="5">
        <v>34.5</v>
      </c>
      <c r="G270" s="5">
        <v>19</v>
      </c>
      <c r="H270" s="5">
        <v>6.8</v>
      </c>
      <c r="I270" s="5">
        <v>6.8</v>
      </c>
      <c r="J270" s="5">
        <v>0</v>
      </c>
      <c r="K270" s="11">
        <f t="shared" si="28"/>
        <v>6.8</v>
      </c>
      <c r="L270" s="11">
        <f t="shared" si="29"/>
        <v>3.6316811075498005E-3</v>
      </c>
      <c r="M270" s="11">
        <f t="shared" si="24"/>
        <v>0.36784462669625639</v>
      </c>
      <c r="N270" s="11">
        <f t="shared" si="25"/>
        <v>38.440169319372878</v>
      </c>
      <c r="O270" s="26">
        <f t="shared" si="30"/>
        <v>2.5354860723399653E-2</v>
      </c>
      <c r="P270" s="28">
        <v>0.86823937106285332</v>
      </c>
      <c r="Q270" s="14" t="str">
        <f t="shared" si="31"/>
        <v/>
      </c>
      <c r="T270">
        <f t="shared" si="26"/>
        <v>34.5</v>
      </c>
      <c r="U270" s="13">
        <f t="shared" si="27"/>
        <v>19</v>
      </c>
      <c r="W270">
        <v>49.5</v>
      </c>
      <c r="X270">
        <v>19</v>
      </c>
    </row>
    <row r="271" spans="2:24" x14ac:dyDescent="0.45">
      <c r="B271" s="5">
        <v>1</v>
      </c>
      <c r="C271" s="5">
        <v>230</v>
      </c>
      <c r="D271" s="5">
        <v>10</v>
      </c>
      <c r="E271" s="5">
        <v>1</v>
      </c>
      <c r="F271" s="5">
        <v>31.5</v>
      </c>
      <c r="G271" s="5">
        <v>19</v>
      </c>
      <c r="H271" s="5">
        <v>8.8000000000000007</v>
      </c>
      <c r="I271" s="5">
        <v>8.8000000000000007</v>
      </c>
      <c r="J271" s="5">
        <v>0</v>
      </c>
      <c r="K271" s="11">
        <f t="shared" si="28"/>
        <v>8.8000000000000007</v>
      </c>
      <c r="L271" s="11">
        <f t="shared" si="29"/>
        <v>6.0821233773498407E-3</v>
      </c>
      <c r="M271" s="11">
        <f t="shared" si="24"/>
        <v>0.61604428830791746</v>
      </c>
      <c r="N271" s="11">
        <f t="shared" si="25"/>
        <v>99.289643423396555</v>
      </c>
      <c r="O271" s="26">
        <f t="shared" si="30"/>
        <v>9.9711193086833294E-3</v>
      </c>
      <c r="P271" s="28">
        <v>0.22168129047788576</v>
      </c>
      <c r="Q271" s="14" t="str">
        <f t="shared" si="31"/>
        <v/>
      </c>
      <c r="T271">
        <f t="shared" si="26"/>
        <v>31.5</v>
      </c>
      <c r="U271" s="13">
        <f t="shared" si="27"/>
        <v>19</v>
      </c>
      <c r="W271">
        <v>52.5</v>
      </c>
      <c r="X271">
        <v>19</v>
      </c>
    </row>
    <row r="272" spans="2:24" x14ac:dyDescent="0.45">
      <c r="B272" s="5">
        <v>1</v>
      </c>
      <c r="C272" s="5">
        <v>231</v>
      </c>
      <c r="D272" s="5">
        <v>10</v>
      </c>
      <c r="E272" s="5">
        <v>1</v>
      </c>
      <c r="F272" s="5">
        <v>28.5</v>
      </c>
      <c r="G272" s="5">
        <v>19</v>
      </c>
      <c r="H272" s="5">
        <v>14.9</v>
      </c>
      <c r="I272" s="5">
        <v>14.9</v>
      </c>
      <c r="J272" s="5">
        <v>18</v>
      </c>
      <c r="K272" s="11">
        <f t="shared" si="28"/>
        <v>14.9</v>
      </c>
      <c r="L272" s="11">
        <f t="shared" si="29"/>
        <v>1.743662462558675E-2</v>
      </c>
      <c r="M272" s="11">
        <f t="shared" si="24"/>
        <v>1.7661156049488733</v>
      </c>
      <c r="N272" s="11">
        <f t="shared" si="25"/>
        <v>3278.891442821378</v>
      </c>
      <c r="O272" s="26">
        <f t="shared" si="30"/>
        <v>3.0488813957196825E-4</v>
      </c>
      <c r="P272" s="28">
        <v>0.17724255951875634</v>
      </c>
      <c r="Q272" s="14" t="str">
        <f t="shared" si="31"/>
        <v/>
      </c>
      <c r="T272">
        <f t="shared" si="26"/>
        <v>28.5</v>
      </c>
      <c r="U272" s="13">
        <f t="shared" si="27"/>
        <v>19</v>
      </c>
      <c r="W272">
        <v>55.5</v>
      </c>
      <c r="X272">
        <v>19</v>
      </c>
    </row>
    <row r="273" spans="2:24" x14ac:dyDescent="0.45">
      <c r="B273" s="5">
        <v>1</v>
      </c>
      <c r="C273" s="5">
        <v>232</v>
      </c>
      <c r="D273" s="5">
        <v>10</v>
      </c>
      <c r="E273" s="5">
        <v>1</v>
      </c>
      <c r="F273" s="5">
        <v>25.5</v>
      </c>
      <c r="G273" s="5">
        <v>19</v>
      </c>
      <c r="H273" s="5">
        <v>0</v>
      </c>
      <c r="I273" s="5">
        <v>0</v>
      </c>
      <c r="J273" s="5">
        <v>0</v>
      </c>
      <c r="K273" s="11">
        <f t="shared" si="28"/>
        <v>0</v>
      </c>
      <c r="L273" s="11">
        <f t="shared" si="29"/>
        <v>0</v>
      </c>
      <c r="M273" s="11">
        <f t="shared" si="24"/>
        <v>0</v>
      </c>
      <c r="N273" s="11">
        <f t="shared" si="25"/>
        <v>3.1675212169285252</v>
      </c>
      <c r="O273" s="26" t="str">
        <f t="shared" si="30"/>
        <v/>
      </c>
      <c r="P273" s="28">
        <v>0.1732639732509309</v>
      </c>
      <c r="Q273" s="14" t="str">
        <f t="shared" si="31"/>
        <v/>
      </c>
      <c r="T273">
        <f t="shared" si="26"/>
        <v>25.5</v>
      </c>
      <c r="U273" s="13">
        <f t="shared" si="27"/>
        <v>19</v>
      </c>
      <c r="W273">
        <v>58.5</v>
      </c>
      <c r="X273">
        <v>19</v>
      </c>
    </row>
    <row r="274" spans="2:24" x14ac:dyDescent="0.45">
      <c r="B274" s="5">
        <v>1</v>
      </c>
      <c r="C274" s="5">
        <v>233</v>
      </c>
      <c r="D274" s="5">
        <v>10</v>
      </c>
      <c r="E274" s="5">
        <v>1</v>
      </c>
      <c r="F274" s="5">
        <v>22.5</v>
      </c>
      <c r="G274" s="5">
        <v>19</v>
      </c>
      <c r="H274" s="5">
        <v>14.5</v>
      </c>
      <c r="I274" s="5">
        <v>14.5</v>
      </c>
      <c r="J274" s="5">
        <v>18</v>
      </c>
      <c r="K274" s="11">
        <f t="shared" si="28"/>
        <v>14.5</v>
      </c>
      <c r="L274" s="11">
        <f t="shared" si="29"/>
        <v>1.6512996385431349E-2</v>
      </c>
      <c r="M274" s="11">
        <f t="shared" si="24"/>
        <v>1.6725634248029393</v>
      </c>
      <c r="N274" s="11">
        <f t="shared" si="25"/>
        <v>2535.4125012104205</v>
      </c>
      <c r="O274" s="26">
        <f t="shared" si="30"/>
        <v>3.9425763732148233E-4</v>
      </c>
      <c r="P274" s="28">
        <v>0.17813493861893837</v>
      </c>
      <c r="Q274" s="14" t="str">
        <f t="shared" si="31"/>
        <v/>
      </c>
      <c r="T274">
        <f t="shared" si="26"/>
        <v>22.5</v>
      </c>
      <c r="U274" s="13">
        <f t="shared" si="27"/>
        <v>19</v>
      </c>
      <c r="W274">
        <v>61.5</v>
      </c>
      <c r="X274">
        <v>19</v>
      </c>
    </row>
    <row r="275" spans="2:24" x14ac:dyDescent="0.45">
      <c r="B275" s="5">
        <v>1</v>
      </c>
      <c r="C275" s="5">
        <v>234</v>
      </c>
      <c r="D275" s="5">
        <v>10</v>
      </c>
      <c r="E275" s="5">
        <v>1</v>
      </c>
      <c r="F275" s="5">
        <v>19.5</v>
      </c>
      <c r="G275" s="5">
        <v>19</v>
      </c>
      <c r="H275" s="5">
        <v>11.1</v>
      </c>
      <c r="I275" s="5">
        <v>11.1</v>
      </c>
      <c r="J275" s="5">
        <v>0</v>
      </c>
      <c r="K275" s="11">
        <f t="shared" si="28"/>
        <v>11.1</v>
      </c>
      <c r="L275" s="11">
        <f t="shared" si="29"/>
        <v>9.6768907712199599E-3</v>
      </c>
      <c r="M275" s="11">
        <f t="shared" si="24"/>
        <v>0.98015000984528022</v>
      </c>
      <c r="N275" s="11">
        <f t="shared" si="25"/>
        <v>333.62227726034359</v>
      </c>
      <c r="O275" s="26">
        <f t="shared" si="30"/>
        <v>2.9884441890339897E-3</v>
      </c>
      <c r="P275" s="28">
        <v>0.68338447094936416</v>
      </c>
      <c r="Q275" s="14" t="str">
        <f t="shared" si="31"/>
        <v/>
      </c>
      <c r="T275">
        <f t="shared" si="26"/>
        <v>19.5</v>
      </c>
      <c r="U275" s="13">
        <f t="shared" si="27"/>
        <v>19</v>
      </c>
      <c r="W275">
        <v>64.5</v>
      </c>
      <c r="X275">
        <v>19</v>
      </c>
    </row>
    <row r="276" spans="2:24" x14ac:dyDescent="0.45">
      <c r="B276" s="5">
        <v>1</v>
      </c>
      <c r="C276" s="5">
        <v>235</v>
      </c>
      <c r="D276" s="5">
        <v>10</v>
      </c>
      <c r="E276" s="5">
        <v>1</v>
      </c>
      <c r="F276" s="5">
        <v>16.5</v>
      </c>
      <c r="G276" s="5">
        <v>19</v>
      </c>
      <c r="H276" s="5">
        <v>12.8</v>
      </c>
      <c r="I276" s="5">
        <v>12.8</v>
      </c>
      <c r="J276" s="5">
        <v>0</v>
      </c>
      <c r="K276" s="11">
        <f t="shared" si="28"/>
        <v>12.8</v>
      </c>
      <c r="L276" s="11">
        <f t="shared" si="29"/>
        <v>1.2867963509103795E-2</v>
      </c>
      <c r="M276" s="11">
        <f t="shared" si="24"/>
        <v>1.3033664281555941</v>
      </c>
      <c r="N276" s="11">
        <f t="shared" si="25"/>
        <v>887.8416742225894</v>
      </c>
      <c r="O276" s="26">
        <f t="shared" si="30"/>
        <v>1.1250597592362688E-3</v>
      </c>
      <c r="P276" s="28">
        <v>0.39996352854337891</v>
      </c>
      <c r="Q276" s="14" t="str">
        <f t="shared" si="31"/>
        <v/>
      </c>
      <c r="T276">
        <f t="shared" si="26"/>
        <v>16.5</v>
      </c>
      <c r="U276" s="13">
        <f t="shared" si="27"/>
        <v>19</v>
      </c>
      <c r="W276">
        <v>67.5</v>
      </c>
      <c r="X276">
        <v>19</v>
      </c>
    </row>
    <row r="277" spans="2:24" x14ac:dyDescent="0.45">
      <c r="B277" s="5">
        <v>1</v>
      </c>
      <c r="C277" s="5">
        <v>236</v>
      </c>
      <c r="D277" s="5">
        <v>10</v>
      </c>
      <c r="E277" s="5">
        <v>1</v>
      </c>
      <c r="F277" s="5">
        <v>13.5</v>
      </c>
      <c r="G277" s="5">
        <v>19</v>
      </c>
      <c r="H277" s="5">
        <v>13.8</v>
      </c>
      <c r="I277" s="5">
        <v>13.8</v>
      </c>
      <c r="J277" s="5">
        <v>0</v>
      </c>
      <c r="K277" s="11">
        <f t="shared" si="28"/>
        <v>13.8</v>
      </c>
      <c r="L277" s="11">
        <f t="shared" si="29"/>
        <v>1.4957122623741007E-2</v>
      </c>
      <c r="M277" s="11">
        <f t="shared" si="24"/>
        <v>1.5149725499142537</v>
      </c>
      <c r="N277" s="11">
        <f t="shared" si="25"/>
        <v>1631.8950454649221</v>
      </c>
      <c r="O277" s="26">
        <f t="shared" si="30"/>
        <v>6.1240923155303495E-4</v>
      </c>
      <c r="P277" s="28">
        <v>0.42993168881501731</v>
      </c>
      <c r="Q277" s="14" t="str">
        <f t="shared" si="31"/>
        <v/>
      </c>
      <c r="T277">
        <f t="shared" si="26"/>
        <v>13.5</v>
      </c>
      <c r="U277" s="13">
        <f t="shared" si="27"/>
        <v>19</v>
      </c>
      <c r="W277">
        <v>70.5</v>
      </c>
      <c r="X277">
        <v>19</v>
      </c>
    </row>
    <row r="278" spans="2:24" x14ac:dyDescent="0.45">
      <c r="B278" s="5">
        <v>1</v>
      </c>
      <c r="C278" s="5">
        <v>237</v>
      </c>
      <c r="D278" s="5">
        <v>10</v>
      </c>
      <c r="E278" s="5">
        <v>1</v>
      </c>
      <c r="F278" s="5">
        <v>10.5</v>
      </c>
      <c r="G278" s="5">
        <v>19</v>
      </c>
      <c r="H278" s="5">
        <v>8.4499999999999993</v>
      </c>
      <c r="I278" s="5">
        <v>8.4499999999999993</v>
      </c>
      <c r="J278" s="5">
        <v>0</v>
      </c>
      <c r="K278" s="11">
        <f t="shared" si="28"/>
        <v>8.4499999999999993</v>
      </c>
      <c r="L278" s="11">
        <f t="shared" si="29"/>
        <v>5.6079392361986294E-3</v>
      </c>
      <c r="M278" s="11">
        <f t="shared" si="24"/>
        <v>0.56801526725085316</v>
      </c>
      <c r="N278" s="11">
        <f t="shared" si="25"/>
        <v>83.506940776447635</v>
      </c>
      <c r="O278" s="26">
        <f t="shared" si="30"/>
        <v>1.1833347542959505E-2</v>
      </c>
      <c r="P278" s="28">
        <v>0.68069742867123284</v>
      </c>
      <c r="Q278" s="14" t="str">
        <f t="shared" si="31"/>
        <v/>
      </c>
      <c r="T278">
        <f t="shared" si="26"/>
        <v>10.5</v>
      </c>
      <c r="U278" s="13">
        <f t="shared" si="27"/>
        <v>19</v>
      </c>
      <c r="W278">
        <v>1.5</v>
      </c>
      <c r="X278">
        <v>21</v>
      </c>
    </row>
    <row r="279" spans="2:24" x14ac:dyDescent="0.45">
      <c r="B279" s="5">
        <v>1</v>
      </c>
      <c r="C279" s="5">
        <v>238</v>
      </c>
      <c r="D279" s="5">
        <v>10</v>
      </c>
      <c r="E279" s="5">
        <v>1</v>
      </c>
      <c r="F279" s="5">
        <v>7.5</v>
      </c>
      <c r="G279" s="5">
        <v>19</v>
      </c>
      <c r="H279" s="5">
        <v>11.8</v>
      </c>
      <c r="I279" s="5">
        <v>11.8</v>
      </c>
      <c r="J279" s="5">
        <v>0</v>
      </c>
      <c r="K279" s="11">
        <f t="shared" si="28"/>
        <v>11.8</v>
      </c>
      <c r="L279" s="11">
        <f t="shared" si="29"/>
        <v>1.093588402714607E-2</v>
      </c>
      <c r="M279" s="11">
        <f t="shared" si="24"/>
        <v>1.1076705411156305</v>
      </c>
      <c r="N279" s="11">
        <f t="shared" si="25"/>
        <v>494.96939955751128</v>
      </c>
      <c r="O279" s="26">
        <f t="shared" si="30"/>
        <v>2.0162534238850061E-3</v>
      </c>
      <c r="P279" s="28">
        <v>0.18447887590179146</v>
      </c>
      <c r="Q279" s="14" t="str">
        <f t="shared" si="31"/>
        <v/>
      </c>
      <c r="T279">
        <f t="shared" si="26"/>
        <v>7.5</v>
      </c>
      <c r="U279" s="13">
        <f t="shared" si="27"/>
        <v>19</v>
      </c>
      <c r="W279">
        <v>4.5</v>
      </c>
      <c r="X279">
        <v>21</v>
      </c>
    </row>
    <row r="280" spans="2:24" x14ac:dyDescent="0.45">
      <c r="B280" s="5">
        <v>1</v>
      </c>
      <c r="C280" s="5">
        <v>239</v>
      </c>
      <c r="D280" s="5">
        <v>10</v>
      </c>
      <c r="E280" s="5">
        <v>1</v>
      </c>
      <c r="F280" s="5">
        <v>4.5</v>
      </c>
      <c r="G280" s="5">
        <v>19</v>
      </c>
      <c r="H280" s="5">
        <v>13.9</v>
      </c>
      <c r="I280" s="5">
        <v>13.9</v>
      </c>
      <c r="J280" s="5">
        <v>0</v>
      </c>
      <c r="K280" s="11">
        <f t="shared" si="28"/>
        <v>13.9</v>
      </c>
      <c r="L280" s="11">
        <f t="shared" si="29"/>
        <v>1.5174677915002099E-2</v>
      </c>
      <c r="M280" s="11">
        <f t="shared" si="24"/>
        <v>1.5370082249996477</v>
      </c>
      <c r="N280" s="11">
        <f t="shared" si="25"/>
        <v>1736.6442682931952</v>
      </c>
      <c r="O280" s="26">
        <f t="shared" si="30"/>
        <v>5.7549178404747714E-4</v>
      </c>
      <c r="P280" s="28">
        <v>0.61986191109546507</v>
      </c>
      <c r="Q280" s="14" t="str">
        <f t="shared" si="31"/>
        <v/>
      </c>
      <c r="T280">
        <f t="shared" si="26"/>
        <v>4.5</v>
      </c>
      <c r="U280" s="13">
        <f t="shared" si="27"/>
        <v>19</v>
      </c>
      <c r="W280">
        <v>7.5</v>
      </c>
      <c r="X280">
        <v>21</v>
      </c>
    </row>
    <row r="281" spans="2:24" x14ac:dyDescent="0.45">
      <c r="B281" s="5">
        <v>1</v>
      </c>
      <c r="C281" s="5">
        <v>240</v>
      </c>
      <c r="D281" s="5">
        <v>10</v>
      </c>
      <c r="E281" s="5">
        <v>1</v>
      </c>
      <c r="F281" s="5">
        <v>1.5</v>
      </c>
      <c r="G281" s="5">
        <v>19</v>
      </c>
      <c r="H281" s="5">
        <v>12.4</v>
      </c>
      <c r="I281" s="5">
        <v>12.4</v>
      </c>
      <c r="J281" s="5">
        <v>0</v>
      </c>
      <c r="K281" s="11">
        <f t="shared" si="28"/>
        <v>12.4</v>
      </c>
      <c r="L281" s="11">
        <f t="shared" si="29"/>
        <v>1.2076282160399167E-2</v>
      </c>
      <c r="M281" s="11">
        <f t="shared" si="24"/>
        <v>1.2231788451733652</v>
      </c>
      <c r="N281" s="11">
        <f t="shared" si="25"/>
        <v>700.74613885133022</v>
      </c>
      <c r="O281" s="26">
        <f t="shared" si="30"/>
        <v>1.4250167469918029E-3</v>
      </c>
      <c r="P281" s="28">
        <v>0.5463765484151768</v>
      </c>
      <c r="Q281" s="14" t="str">
        <f t="shared" si="31"/>
        <v/>
      </c>
      <c r="T281">
        <f t="shared" si="26"/>
        <v>1.5</v>
      </c>
      <c r="U281" s="13">
        <f t="shared" si="27"/>
        <v>19</v>
      </c>
      <c r="W281">
        <v>10.5</v>
      </c>
      <c r="X281">
        <v>21</v>
      </c>
    </row>
    <row r="282" spans="2:24" x14ac:dyDescent="0.45">
      <c r="B282" s="5">
        <v>1</v>
      </c>
      <c r="C282" s="5">
        <v>241</v>
      </c>
      <c r="D282" s="5">
        <v>11</v>
      </c>
      <c r="E282" s="5">
        <v>1</v>
      </c>
      <c r="F282" s="5">
        <v>1.5</v>
      </c>
      <c r="G282" s="5">
        <v>21</v>
      </c>
      <c r="H282" s="5">
        <v>12.1</v>
      </c>
      <c r="I282" s="5">
        <v>12.1</v>
      </c>
      <c r="J282" s="5">
        <v>0</v>
      </c>
      <c r="K282" s="11">
        <f t="shared" si="28"/>
        <v>12.1</v>
      </c>
      <c r="L282" s="11">
        <f t="shared" si="29"/>
        <v>1.149901451030204E-2</v>
      </c>
      <c r="M282" s="11">
        <f t="shared" si="24"/>
        <v>1.1647087325821563</v>
      </c>
      <c r="N282" s="11">
        <f t="shared" si="25"/>
        <v>588.29147290115986</v>
      </c>
      <c r="O282" s="26">
        <f t="shared" si="30"/>
        <v>1.6969531140114125E-3</v>
      </c>
      <c r="P282" s="28">
        <v>0.86157056930896836</v>
      </c>
      <c r="Q282" s="14" t="str">
        <f t="shared" si="31"/>
        <v/>
      </c>
      <c r="T282">
        <f t="shared" si="26"/>
        <v>1.5</v>
      </c>
      <c r="U282" s="13">
        <f t="shared" si="27"/>
        <v>21</v>
      </c>
      <c r="W282">
        <v>13.5</v>
      </c>
      <c r="X282">
        <v>21</v>
      </c>
    </row>
    <row r="283" spans="2:24" x14ac:dyDescent="0.45">
      <c r="B283" s="5">
        <v>1</v>
      </c>
      <c r="C283" s="5">
        <v>242</v>
      </c>
      <c r="D283" s="5">
        <v>11</v>
      </c>
      <c r="E283" s="5">
        <v>1</v>
      </c>
      <c r="F283" s="5">
        <v>4.5</v>
      </c>
      <c r="G283" s="5">
        <v>21</v>
      </c>
      <c r="H283" s="5">
        <v>0</v>
      </c>
      <c r="I283" s="5">
        <v>0</v>
      </c>
      <c r="J283" s="5">
        <v>0</v>
      </c>
      <c r="K283" s="11">
        <f t="shared" si="28"/>
        <v>0</v>
      </c>
      <c r="L283" s="11">
        <f t="shared" si="29"/>
        <v>0</v>
      </c>
      <c r="M283" s="11">
        <f t="shared" si="24"/>
        <v>0</v>
      </c>
      <c r="N283" s="11">
        <f t="shared" si="25"/>
        <v>3.1675212169285252</v>
      </c>
      <c r="O283" s="26" t="str">
        <f t="shared" si="30"/>
        <v/>
      </c>
      <c r="P283" s="28">
        <v>0.85138907654631635</v>
      </c>
      <c r="Q283" s="14" t="str">
        <f t="shared" si="31"/>
        <v/>
      </c>
      <c r="T283">
        <f t="shared" si="26"/>
        <v>4.5</v>
      </c>
      <c r="U283" s="13">
        <f t="shared" si="27"/>
        <v>21</v>
      </c>
      <c r="W283">
        <v>16.5</v>
      </c>
      <c r="X283">
        <v>21</v>
      </c>
    </row>
    <row r="284" spans="2:24" x14ac:dyDescent="0.45">
      <c r="B284" s="5">
        <v>1</v>
      </c>
      <c r="C284" s="5">
        <v>243</v>
      </c>
      <c r="D284" s="5">
        <v>11</v>
      </c>
      <c r="E284" s="5">
        <v>1</v>
      </c>
      <c r="F284" s="5">
        <v>7.5</v>
      </c>
      <c r="G284" s="5">
        <v>21</v>
      </c>
      <c r="H284" s="5">
        <v>12.8</v>
      </c>
      <c r="I284" s="5">
        <v>12.8</v>
      </c>
      <c r="J284" s="5">
        <v>0</v>
      </c>
      <c r="K284" s="11">
        <f t="shared" si="28"/>
        <v>12.8</v>
      </c>
      <c r="L284" s="11">
        <f t="shared" si="29"/>
        <v>1.2867963509103795E-2</v>
      </c>
      <c r="M284" s="11">
        <f t="shared" si="24"/>
        <v>1.3033664281555941</v>
      </c>
      <c r="N284" s="11">
        <f t="shared" si="25"/>
        <v>887.8416742225894</v>
      </c>
      <c r="O284" s="26">
        <f t="shared" si="30"/>
        <v>1.1250597592362688E-3</v>
      </c>
      <c r="P284" s="28">
        <v>0.7249658026924497</v>
      </c>
      <c r="Q284" s="14" t="str">
        <f t="shared" si="31"/>
        <v/>
      </c>
      <c r="T284">
        <f t="shared" si="26"/>
        <v>7.5</v>
      </c>
      <c r="U284" s="13">
        <f t="shared" si="27"/>
        <v>21</v>
      </c>
      <c r="W284">
        <v>19.5</v>
      </c>
      <c r="X284">
        <v>21</v>
      </c>
    </row>
    <row r="285" spans="2:24" x14ac:dyDescent="0.45">
      <c r="B285" s="5">
        <v>1</v>
      </c>
      <c r="C285" s="5">
        <v>244</v>
      </c>
      <c r="D285" s="5">
        <v>11</v>
      </c>
      <c r="E285" s="5">
        <v>1</v>
      </c>
      <c r="F285" s="5">
        <v>10.5</v>
      </c>
      <c r="G285" s="5">
        <v>21</v>
      </c>
      <c r="H285" s="5">
        <v>14.6</v>
      </c>
      <c r="I285" s="5">
        <v>14.6</v>
      </c>
      <c r="J285" s="5">
        <v>15.5</v>
      </c>
      <c r="K285" s="11">
        <f t="shared" si="28"/>
        <v>14.6</v>
      </c>
      <c r="L285" s="11">
        <f t="shared" si="29"/>
        <v>1.6741547250980007E-2</v>
      </c>
      <c r="M285" s="11">
        <f t="shared" si="24"/>
        <v>1.6957128163186423</v>
      </c>
      <c r="N285" s="11">
        <f t="shared" si="25"/>
        <v>2702.7709182054336</v>
      </c>
      <c r="O285" s="26">
        <f t="shared" si="30"/>
        <v>3.6985381907417292E-4</v>
      </c>
      <c r="P285" s="28">
        <v>0.17806369288323287</v>
      </c>
      <c r="Q285" s="14" t="str">
        <f t="shared" si="31"/>
        <v/>
      </c>
      <c r="T285">
        <f t="shared" si="26"/>
        <v>10.5</v>
      </c>
      <c r="U285" s="13">
        <f t="shared" si="27"/>
        <v>21</v>
      </c>
      <c r="W285">
        <v>22.5</v>
      </c>
      <c r="X285">
        <v>21</v>
      </c>
    </row>
    <row r="286" spans="2:24" x14ac:dyDescent="0.45">
      <c r="B286" s="5">
        <v>1</v>
      </c>
      <c r="C286" s="5">
        <v>245</v>
      </c>
      <c r="D286" s="5">
        <v>11</v>
      </c>
      <c r="E286" s="5">
        <v>1</v>
      </c>
      <c r="F286" s="5">
        <v>13.5</v>
      </c>
      <c r="G286" s="5">
        <v>21</v>
      </c>
      <c r="H286" s="5">
        <v>10.7</v>
      </c>
      <c r="I286" s="5">
        <v>10.7</v>
      </c>
      <c r="J286" s="5">
        <v>0</v>
      </c>
      <c r="K286" s="11">
        <f t="shared" si="28"/>
        <v>10.7</v>
      </c>
      <c r="L286" s="11">
        <f t="shared" si="29"/>
        <v>8.9920235727373836E-3</v>
      </c>
      <c r="M286" s="11">
        <f t="shared" si="24"/>
        <v>0.91078138647176454</v>
      </c>
      <c r="N286" s="11">
        <f t="shared" si="25"/>
        <v>267.72436925977132</v>
      </c>
      <c r="O286" s="26">
        <f t="shared" si="30"/>
        <v>3.7212851322513396E-3</v>
      </c>
      <c r="P286" s="28">
        <v>0.79812993686728628</v>
      </c>
      <c r="Q286" s="14" t="str">
        <f t="shared" si="31"/>
        <v/>
      </c>
      <c r="T286">
        <f t="shared" si="26"/>
        <v>13.5</v>
      </c>
      <c r="U286" s="13">
        <f t="shared" si="27"/>
        <v>21</v>
      </c>
      <c r="W286">
        <v>25.5</v>
      </c>
      <c r="X286">
        <v>21</v>
      </c>
    </row>
    <row r="287" spans="2:24" x14ac:dyDescent="0.45">
      <c r="B287" s="5">
        <v>1</v>
      </c>
      <c r="C287" s="5">
        <v>246</v>
      </c>
      <c r="D287" s="5">
        <v>11</v>
      </c>
      <c r="E287" s="5">
        <v>1</v>
      </c>
      <c r="F287" s="5">
        <v>16.5</v>
      </c>
      <c r="G287" s="5">
        <v>21</v>
      </c>
      <c r="H287" s="5">
        <v>15.55</v>
      </c>
      <c r="I287" s="5">
        <v>15.55</v>
      </c>
      <c r="J287" s="5">
        <v>17</v>
      </c>
      <c r="K287" s="11">
        <f t="shared" si="28"/>
        <v>15.55</v>
      </c>
      <c r="L287" s="11">
        <f t="shared" si="29"/>
        <v>1.8991123940491149E-2</v>
      </c>
      <c r="M287" s="11">
        <f t="shared" si="24"/>
        <v>1.9235672652837705</v>
      </c>
      <c r="N287" s="11">
        <f t="shared" si="25"/>
        <v>5021.3621296936644</v>
      </c>
      <c r="O287" s="26">
        <f t="shared" si="30"/>
        <v>1.9910949751866802E-4</v>
      </c>
      <c r="P287" s="28">
        <v>0.504500249192676</v>
      </c>
      <c r="Q287" s="14" t="str">
        <f t="shared" si="31"/>
        <v/>
      </c>
      <c r="T287">
        <f t="shared" si="26"/>
        <v>16.5</v>
      </c>
      <c r="U287" s="13">
        <f t="shared" si="27"/>
        <v>21</v>
      </c>
      <c r="W287">
        <v>28.5</v>
      </c>
      <c r="X287">
        <v>21</v>
      </c>
    </row>
    <row r="288" spans="2:24" x14ac:dyDescent="0.45">
      <c r="B288" s="5">
        <v>1</v>
      </c>
      <c r="C288" s="5">
        <v>247</v>
      </c>
      <c r="D288" s="5">
        <v>11</v>
      </c>
      <c r="E288" s="5">
        <v>1</v>
      </c>
      <c r="F288" s="5">
        <v>19.5</v>
      </c>
      <c r="G288" s="5">
        <v>21</v>
      </c>
      <c r="H288" s="5">
        <v>13.9</v>
      </c>
      <c r="I288" s="5">
        <v>13.9</v>
      </c>
      <c r="J288" s="5">
        <v>0</v>
      </c>
      <c r="K288" s="11">
        <f t="shared" si="28"/>
        <v>13.9</v>
      </c>
      <c r="L288" s="11">
        <f t="shared" si="29"/>
        <v>1.5174677915002099E-2</v>
      </c>
      <c r="M288" s="11">
        <f t="shared" si="24"/>
        <v>1.5370082249996477</v>
      </c>
      <c r="N288" s="11">
        <f t="shared" si="25"/>
        <v>1736.6442682931952</v>
      </c>
      <c r="O288" s="26">
        <f t="shared" si="30"/>
        <v>5.7549178404747714E-4</v>
      </c>
      <c r="P288" s="28">
        <v>0.86980921153934276</v>
      </c>
      <c r="Q288" s="14" t="str">
        <f t="shared" si="31"/>
        <v/>
      </c>
      <c r="T288">
        <f t="shared" si="26"/>
        <v>19.5</v>
      </c>
      <c r="U288" s="13">
        <f t="shared" si="27"/>
        <v>21</v>
      </c>
      <c r="W288">
        <v>31.5</v>
      </c>
      <c r="X288">
        <v>21</v>
      </c>
    </row>
    <row r="289" spans="2:24" x14ac:dyDescent="0.45">
      <c r="B289" s="5">
        <v>1</v>
      </c>
      <c r="C289" s="5">
        <v>248</v>
      </c>
      <c r="D289" s="5">
        <v>11</v>
      </c>
      <c r="E289" s="5">
        <v>1</v>
      </c>
      <c r="F289" s="5">
        <v>22.5</v>
      </c>
      <c r="G289" s="5">
        <v>21</v>
      </c>
      <c r="H289" s="5">
        <v>12.95</v>
      </c>
      <c r="I289" s="5">
        <v>12.95</v>
      </c>
      <c r="J289" s="5">
        <v>0</v>
      </c>
      <c r="K289" s="11">
        <f t="shared" si="28"/>
        <v>12.95</v>
      </c>
      <c r="L289" s="11">
        <f t="shared" si="29"/>
        <v>1.3171323549716056E-2</v>
      </c>
      <c r="M289" s="11">
        <f t="shared" si="24"/>
        <v>1.3340930689560757</v>
      </c>
      <c r="N289" s="11">
        <f t="shared" si="25"/>
        <v>971.21037148472328</v>
      </c>
      <c r="O289" s="26">
        <f t="shared" si="30"/>
        <v>1.028583966320773E-3</v>
      </c>
      <c r="P289" s="28">
        <v>0.50396981687644504</v>
      </c>
      <c r="Q289" s="14" t="str">
        <f t="shared" si="31"/>
        <v/>
      </c>
      <c r="T289">
        <f t="shared" si="26"/>
        <v>22.5</v>
      </c>
      <c r="U289" s="13">
        <f t="shared" si="27"/>
        <v>21</v>
      </c>
      <c r="W289">
        <v>34.5</v>
      </c>
      <c r="X289">
        <v>21</v>
      </c>
    </row>
    <row r="290" spans="2:24" x14ac:dyDescent="0.45">
      <c r="B290" s="5">
        <v>1</v>
      </c>
      <c r="C290" s="5">
        <v>249</v>
      </c>
      <c r="D290" s="5">
        <v>11</v>
      </c>
      <c r="E290" s="5">
        <v>1</v>
      </c>
      <c r="F290" s="5">
        <v>25.5</v>
      </c>
      <c r="G290" s="5">
        <v>21</v>
      </c>
      <c r="H290" s="5">
        <v>13.1</v>
      </c>
      <c r="I290" s="5">
        <v>13.1</v>
      </c>
      <c r="J290" s="5">
        <v>0</v>
      </c>
      <c r="K290" s="11">
        <f t="shared" si="28"/>
        <v>13.1</v>
      </c>
      <c r="L290" s="11">
        <f t="shared" si="29"/>
        <v>1.3478217882063609E-2</v>
      </c>
      <c r="M290" s="11">
        <f t="shared" si="24"/>
        <v>1.3651776900377284</v>
      </c>
      <c r="N290" s="11">
        <f t="shared" si="25"/>
        <v>1062.9909960950179</v>
      </c>
      <c r="O290" s="26">
        <f t="shared" si="30"/>
        <v>9.3985757743264564E-4</v>
      </c>
      <c r="P290" s="28">
        <v>0.69327755913337441</v>
      </c>
      <c r="Q290" s="14" t="str">
        <f t="shared" si="31"/>
        <v/>
      </c>
      <c r="T290">
        <f t="shared" si="26"/>
        <v>25.5</v>
      </c>
      <c r="U290" s="13">
        <f t="shared" si="27"/>
        <v>21</v>
      </c>
      <c r="W290">
        <v>37.5</v>
      </c>
      <c r="X290">
        <v>21</v>
      </c>
    </row>
    <row r="291" spans="2:24" x14ac:dyDescent="0.45">
      <c r="B291" s="5">
        <v>1</v>
      </c>
      <c r="C291" s="5">
        <v>250</v>
      </c>
      <c r="D291" s="5">
        <v>11</v>
      </c>
      <c r="E291" s="5">
        <v>1</v>
      </c>
      <c r="F291" s="5">
        <v>28.5</v>
      </c>
      <c r="G291" s="5">
        <v>21</v>
      </c>
      <c r="H291" s="5">
        <v>11.2</v>
      </c>
      <c r="I291" s="5">
        <v>11.2</v>
      </c>
      <c r="J291" s="5">
        <v>0</v>
      </c>
      <c r="K291" s="11">
        <f t="shared" si="28"/>
        <v>11.2</v>
      </c>
      <c r="L291" s="11">
        <f t="shared" si="29"/>
        <v>9.8520345616575893E-3</v>
      </c>
      <c r="M291" s="11">
        <f t="shared" si="24"/>
        <v>0.99788992155662626</v>
      </c>
      <c r="N291" s="11">
        <f t="shared" si="25"/>
        <v>352.70516142718992</v>
      </c>
      <c r="O291" s="26">
        <f t="shared" si="30"/>
        <v>2.8272134790598979E-3</v>
      </c>
      <c r="P291" s="28">
        <v>0.18149255701370492</v>
      </c>
      <c r="Q291" s="14" t="str">
        <f t="shared" si="31"/>
        <v/>
      </c>
      <c r="T291">
        <f t="shared" si="26"/>
        <v>28.5</v>
      </c>
      <c r="U291" s="13">
        <f t="shared" si="27"/>
        <v>21</v>
      </c>
      <c r="W291">
        <v>40.5</v>
      </c>
      <c r="X291">
        <v>21</v>
      </c>
    </row>
    <row r="292" spans="2:24" x14ac:dyDescent="0.45">
      <c r="B292" s="5">
        <v>1</v>
      </c>
      <c r="C292" s="5">
        <v>251</v>
      </c>
      <c r="D292" s="5">
        <v>11</v>
      </c>
      <c r="E292" s="5">
        <v>1</v>
      </c>
      <c r="F292" s="5">
        <v>31.5</v>
      </c>
      <c r="G292" s="5">
        <v>21</v>
      </c>
      <c r="H292" s="5">
        <v>6.8</v>
      </c>
      <c r="I292" s="5">
        <v>6.8</v>
      </c>
      <c r="J292" s="5">
        <v>0</v>
      </c>
      <c r="K292" s="11">
        <f t="shared" si="28"/>
        <v>6.8</v>
      </c>
      <c r="L292" s="11">
        <f t="shared" si="29"/>
        <v>3.6316811075498005E-3</v>
      </c>
      <c r="M292" s="11">
        <f t="shared" si="24"/>
        <v>0.36784462669625639</v>
      </c>
      <c r="N292" s="11">
        <f t="shared" si="25"/>
        <v>38.440169319372878</v>
      </c>
      <c r="O292" s="26">
        <f t="shared" si="30"/>
        <v>2.5354860723399653E-2</v>
      </c>
      <c r="P292" s="28">
        <v>4.2528066701122746E-2</v>
      </c>
      <c r="Q292" s="14" t="str">
        <f t="shared" si="31"/>
        <v/>
      </c>
      <c r="T292">
        <f t="shared" si="26"/>
        <v>31.5</v>
      </c>
      <c r="U292" s="13">
        <f t="shared" si="27"/>
        <v>21</v>
      </c>
      <c r="W292">
        <v>43.5</v>
      </c>
      <c r="X292">
        <v>21</v>
      </c>
    </row>
    <row r="293" spans="2:24" x14ac:dyDescent="0.45">
      <c r="B293" s="5">
        <v>1</v>
      </c>
      <c r="C293" s="5">
        <v>252</v>
      </c>
      <c r="D293" s="5">
        <v>11</v>
      </c>
      <c r="E293" s="5">
        <v>1</v>
      </c>
      <c r="F293" s="5">
        <v>34.5</v>
      </c>
      <c r="G293" s="5">
        <v>21</v>
      </c>
      <c r="H293" s="5">
        <v>14.45</v>
      </c>
      <c r="I293" s="5">
        <v>14.45</v>
      </c>
      <c r="J293" s="5">
        <v>17.5</v>
      </c>
      <c r="K293" s="11">
        <f t="shared" si="28"/>
        <v>14.45</v>
      </c>
      <c r="L293" s="11">
        <f t="shared" si="29"/>
        <v>1.6399310001279567E-2</v>
      </c>
      <c r="M293" s="11">
        <f t="shared" si="24"/>
        <v>1.6610483924252828</v>
      </c>
      <c r="N293" s="11">
        <f t="shared" si="25"/>
        <v>2455.8852490870886</v>
      </c>
      <c r="O293" s="26">
        <f t="shared" si="30"/>
        <v>4.0701941630016947E-4</v>
      </c>
      <c r="P293" s="28">
        <v>0.14635484641272978</v>
      </c>
      <c r="Q293" s="14" t="str">
        <f t="shared" si="31"/>
        <v/>
      </c>
      <c r="T293">
        <f t="shared" si="26"/>
        <v>34.5</v>
      </c>
      <c r="U293" s="13">
        <f t="shared" si="27"/>
        <v>21</v>
      </c>
      <c r="W293">
        <v>46.5</v>
      </c>
      <c r="X293">
        <v>21</v>
      </c>
    </row>
    <row r="294" spans="2:24" x14ac:dyDescent="0.45">
      <c r="B294" s="5">
        <v>1</v>
      </c>
      <c r="C294" s="5">
        <v>253</v>
      </c>
      <c r="D294" s="5">
        <v>11</v>
      </c>
      <c r="E294" s="5">
        <v>1</v>
      </c>
      <c r="F294" s="5">
        <v>37.5</v>
      </c>
      <c r="G294" s="5">
        <v>21</v>
      </c>
      <c r="H294" s="5">
        <v>14.6</v>
      </c>
      <c r="I294" s="5">
        <v>14.6</v>
      </c>
      <c r="J294" s="5">
        <v>17.5</v>
      </c>
      <c r="K294" s="11">
        <f t="shared" si="28"/>
        <v>14.6</v>
      </c>
      <c r="L294" s="11">
        <f t="shared" si="29"/>
        <v>1.6741547250980007E-2</v>
      </c>
      <c r="M294" s="11">
        <f t="shared" si="24"/>
        <v>1.6957128163186423</v>
      </c>
      <c r="N294" s="11">
        <f t="shared" si="25"/>
        <v>2702.7709182054336</v>
      </c>
      <c r="O294" s="26">
        <f t="shared" si="30"/>
        <v>3.6985381907417292E-4</v>
      </c>
      <c r="P294" s="28">
        <v>0.1418321644598759</v>
      </c>
      <c r="Q294" s="14" t="str">
        <f t="shared" si="31"/>
        <v/>
      </c>
      <c r="T294">
        <f t="shared" si="26"/>
        <v>37.5</v>
      </c>
      <c r="U294" s="13">
        <f t="shared" si="27"/>
        <v>21</v>
      </c>
      <c r="W294">
        <v>49.5</v>
      </c>
      <c r="X294">
        <v>21</v>
      </c>
    </row>
    <row r="295" spans="2:24" x14ac:dyDescent="0.45">
      <c r="B295" s="5">
        <v>1</v>
      </c>
      <c r="C295" s="5">
        <v>254</v>
      </c>
      <c r="D295" s="5">
        <v>11</v>
      </c>
      <c r="E295" s="5">
        <v>1</v>
      </c>
      <c r="F295" s="5">
        <v>40.5</v>
      </c>
      <c r="G295" s="5">
        <v>21</v>
      </c>
      <c r="H295" s="5">
        <v>0</v>
      </c>
      <c r="I295" s="5">
        <v>0</v>
      </c>
      <c r="J295" s="5">
        <v>0</v>
      </c>
      <c r="K295" s="11">
        <f t="shared" si="28"/>
        <v>0</v>
      </c>
      <c r="L295" s="11">
        <f t="shared" si="29"/>
        <v>0</v>
      </c>
      <c r="M295" s="11">
        <f t="shared" si="24"/>
        <v>0</v>
      </c>
      <c r="N295" s="11">
        <f t="shared" si="25"/>
        <v>3.1675212169285252</v>
      </c>
      <c r="O295" s="26" t="str">
        <f t="shared" si="30"/>
        <v/>
      </c>
      <c r="P295" s="28">
        <v>6.4543319588709736E-2</v>
      </c>
      <c r="Q295" s="14" t="str">
        <f t="shared" si="31"/>
        <v/>
      </c>
      <c r="R295">
        <f>R262+1</f>
        <v>22</v>
      </c>
      <c r="T295">
        <f t="shared" si="26"/>
        <v>40.5</v>
      </c>
      <c r="U295" s="13">
        <f t="shared" si="27"/>
        <v>21</v>
      </c>
      <c r="W295">
        <v>52.5</v>
      </c>
      <c r="X295">
        <v>21</v>
      </c>
    </row>
    <row r="296" spans="2:24" x14ac:dyDescent="0.45">
      <c r="B296" s="5">
        <v>1</v>
      </c>
      <c r="C296" s="5">
        <v>255</v>
      </c>
      <c r="D296" s="5">
        <v>11</v>
      </c>
      <c r="E296" s="5">
        <v>1</v>
      </c>
      <c r="F296" s="5">
        <v>43.5</v>
      </c>
      <c r="G296" s="5">
        <v>21</v>
      </c>
      <c r="H296" s="5">
        <v>13.65</v>
      </c>
      <c r="I296" s="5">
        <v>13.65</v>
      </c>
      <c r="J296" s="5">
        <v>0</v>
      </c>
      <c r="K296" s="11">
        <f t="shared" si="28"/>
        <v>13.65</v>
      </c>
      <c r="L296" s="11">
        <f t="shared" si="29"/>
        <v>1.4633734929962106E-2</v>
      </c>
      <c r="M296" s="11">
        <f t="shared" si="24"/>
        <v>1.4822173541871377</v>
      </c>
      <c r="N296" s="11">
        <f t="shared" si="25"/>
        <v>1487.1781627498683</v>
      </c>
      <c r="O296" s="26">
        <f t="shared" si="30"/>
        <v>6.719625546394159E-4</v>
      </c>
      <c r="P296" s="28">
        <v>0.39901765542132495</v>
      </c>
      <c r="Q296" s="14" t="str">
        <f t="shared" si="31"/>
        <v/>
      </c>
      <c r="T296">
        <f t="shared" si="26"/>
        <v>43.5</v>
      </c>
      <c r="U296" s="13">
        <f t="shared" si="27"/>
        <v>21</v>
      </c>
      <c r="W296">
        <v>55.5</v>
      </c>
      <c r="X296">
        <v>21</v>
      </c>
    </row>
    <row r="297" spans="2:24" x14ac:dyDescent="0.45">
      <c r="B297" s="5">
        <v>1</v>
      </c>
      <c r="C297" s="5">
        <v>256</v>
      </c>
      <c r="D297" s="5">
        <v>11</v>
      </c>
      <c r="E297" s="5">
        <v>1</v>
      </c>
      <c r="F297" s="5">
        <v>46.5</v>
      </c>
      <c r="G297" s="5">
        <v>21</v>
      </c>
      <c r="H297" s="5">
        <v>11.55</v>
      </c>
      <c r="I297" s="5">
        <v>11.55</v>
      </c>
      <c r="J297" s="5">
        <v>0</v>
      </c>
      <c r="K297" s="11">
        <f t="shared" si="28"/>
        <v>11.55</v>
      </c>
      <c r="L297" s="11">
        <f t="shared" si="29"/>
        <v>1.0477407849262809E-2</v>
      </c>
      <c r="M297" s="11">
        <f t="shared" si="24"/>
        <v>1.0612325435304357</v>
      </c>
      <c r="N297" s="11">
        <f t="shared" si="25"/>
        <v>429.33394955170127</v>
      </c>
      <c r="O297" s="26">
        <f t="shared" si="30"/>
        <v>2.3237766879460331E-3</v>
      </c>
      <c r="P297" s="28">
        <v>0.84447113583661082</v>
      </c>
      <c r="Q297" s="14" t="str">
        <f t="shared" si="31"/>
        <v/>
      </c>
      <c r="T297">
        <f t="shared" si="26"/>
        <v>46.5</v>
      </c>
      <c r="U297" s="13">
        <f t="shared" si="27"/>
        <v>21</v>
      </c>
      <c r="W297">
        <v>58.5</v>
      </c>
      <c r="X297">
        <v>21</v>
      </c>
    </row>
    <row r="298" spans="2:24" x14ac:dyDescent="0.45">
      <c r="B298" s="5">
        <v>1</v>
      </c>
      <c r="C298" s="5">
        <v>257</v>
      </c>
      <c r="D298" s="5">
        <v>11</v>
      </c>
      <c r="E298" s="5">
        <v>1</v>
      </c>
      <c r="F298" s="5">
        <v>49.5</v>
      </c>
      <c r="G298" s="5">
        <v>21</v>
      </c>
      <c r="H298" s="5">
        <v>13.45</v>
      </c>
      <c r="I298" s="5">
        <v>13.45</v>
      </c>
      <c r="J298" s="5">
        <v>0</v>
      </c>
      <c r="K298" s="11">
        <f t="shared" si="28"/>
        <v>13.45</v>
      </c>
      <c r="L298" s="11">
        <f t="shared" si="29"/>
        <v>1.4208049125400687E-2</v>
      </c>
      <c r="M298" s="11">
        <f t="shared" ref="M298:M305" si="32">L298/$N$39</f>
        <v>1.4391006180994705</v>
      </c>
      <c r="N298" s="11">
        <f t="shared" ref="N298:N305" si="33">EXP($D$5+$D$6*$L$39+$D$7*M298+$D$8*K298)</f>
        <v>1315.1088011091722</v>
      </c>
      <c r="O298" s="26">
        <f t="shared" si="30"/>
        <v>7.5981560123083991E-4</v>
      </c>
      <c r="P298" s="28">
        <v>0.60377443330051062</v>
      </c>
      <c r="Q298" s="14" t="str">
        <f t="shared" si="31"/>
        <v/>
      </c>
      <c r="T298">
        <f t="shared" ref="T298:T305" si="34">IF(Q298&lt;&gt;"","",F298)</f>
        <v>49.5</v>
      </c>
      <c r="U298" s="13">
        <f t="shared" ref="U298:U305" si="35">IF(Q298&lt;&gt;"","",G298)</f>
        <v>21</v>
      </c>
      <c r="W298">
        <v>61.5</v>
      </c>
      <c r="X298">
        <v>21</v>
      </c>
    </row>
    <row r="299" spans="2:24" x14ac:dyDescent="0.45">
      <c r="B299" s="5">
        <v>1</v>
      </c>
      <c r="C299" s="5">
        <v>258</v>
      </c>
      <c r="D299" s="5">
        <v>11</v>
      </c>
      <c r="E299" s="5">
        <v>1</v>
      </c>
      <c r="F299" s="5">
        <v>52.5</v>
      </c>
      <c r="G299" s="5">
        <v>21</v>
      </c>
      <c r="H299" s="5">
        <v>15.35</v>
      </c>
      <c r="I299" s="5">
        <v>15.35</v>
      </c>
      <c r="J299" s="5">
        <v>18</v>
      </c>
      <c r="K299" s="11">
        <f t="shared" ref="K299:K305" si="36">AVERAGE(H299:I299)</f>
        <v>15.35</v>
      </c>
      <c r="L299" s="11">
        <f t="shared" ref="L299:L305" si="37">PI()/40000*K299^2</f>
        <v>1.8505747875511527E-2</v>
      </c>
      <c r="M299" s="11">
        <f t="shared" si="32"/>
        <v>1.8744046400029994</v>
      </c>
      <c r="N299" s="11">
        <f t="shared" si="33"/>
        <v>4399.3894515874563</v>
      </c>
      <c r="O299" s="26">
        <f t="shared" ref="O299:O305" si="38">IF(K299=0,"",1-(N299/(1+N299)))</f>
        <v>2.2725261275213793E-4</v>
      </c>
      <c r="P299" s="28">
        <v>0.23931044540546154</v>
      </c>
      <c r="Q299" s="14" t="str">
        <f t="shared" ref="Q299:Q305" si="39">IF(AND(O299&lt;&gt;"",P299&lt;O299),"dead","")</f>
        <v/>
      </c>
      <c r="T299">
        <f t="shared" si="34"/>
        <v>52.5</v>
      </c>
      <c r="U299" s="13">
        <f t="shared" si="35"/>
        <v>21</v>
      </c>
      <c r="W299">
        <v>64.5</v>
      </c>
      <c r="X299">
        <v>21</v>
      </c>
    </row>
    <row r="300" spans="2:24" x14ac:dyDescent="0.45">
      <c r="B300" s="5">
        <v>1</v>
      </c>
      <c r="C300" s="5">
        <v>259</v>
      </c>
      <c r="D300" s="5">
        <v>11</v>
      </c>
      <c r="E300" s="5">
        <v>1</v>
      </c>
      <c r="F300" s="5">
        <v>55.5</v>
      </c>
      <c r="G300" s="5">
        <v>21</v>
      </c>
      <c r="H300" s="5">
        <v>11.8</v>
      </c>
      <c r="I300" s="5">
        <v>11.8</v>
      </c>
      <c r="J300" s="5">
        <v>0</v>
      </c>
      <c r="K300" s="11">
        <f t="shared" si="36"/>
        <v>11.8</v>
      </c>
      <c r="L300" s="11">
        <f t="shared" si="37"/>
        <v>1.093588402714607E-2</v>
      </c>
      <c r="M300" s="11">
        <f t="shared" si="32"/>
        <v>1.1076705411156305</v>
      </c>
      <c r="N300" s="11">
        <f t="shared" si="33"/>
        <v>494.96939955751128</v>
      </c>
      <c r="O300" s="26">
        <f t="shared" si="38"/>
        <v>2.0162534238850061E-3</v>
      </c>
      <c r="P300" s="28">
        <v>0.36202359283808683</v>
      </c>
      <c r="Q300" s="14" t="str">
        <f t="shared" si="39"/>
        <v/>
      </c>
      <c r="T300">
        <f t="shared" si="34"/>
        <v>55.5</v>
      </c>
      <c r="U300" s="13">
        <f t="shared" si="35"/>
        <v>21</v>
      </c>
      <c r="W300">
        <v>67.5</v>
      </c>
      <c r="X300">
        <v>21</v>
      </c>
    </row>
    <row r="301" spans="2:24" x14ac:dyDescent="0.45">
      <c r="B301" s="5">
        <v>1</v>
      </c>
      <c r="C301" s="5">
        <v>260</v>
      </c>
      <c r="D301" s="5">
        <v>11</v>
      </c>
      <c r="E301" s="5">
        <v>1</v>
      </c>
      <c r="F301" s="5">
        <v>58.5</v>
      </c>
      <c r="G301" s="5">
        <v>21</v>
      </c>
      <c r="H301" s="5">
        <v>9.15</v>
      </c>
      <c r="I301" s="5">
        <v>9.15</v>
      </c>
      <c r="J301" s="5">
        <v>0</v>
      </c>
      <c r="K301" s="11">
        <f t="shared" si="36"/>
        <v>9.15</v>
      </c>
      <c r="L301" s="11">
        <f t="shared" si="37"/>
        <v>6.5755497735042875E-3</v>
      </c>
      <c r="M301" s="11">
        <f t="shared" si="32"/>
        <v>0.66602231311802196</v>
      </c>
      <c r="N301" s="11">
        <f t="shared" si="33"/>
        <v>118.40874266901066</v>
      </c>
      <c r="O301" s="26">
        <f t="shared" si="38"/>
        <v>8.374596178203686E-3</v>
      </c>
      <c r="P301" s="28">
        <v>0.67615909560114962</v>
      </c>
      <c r="Q301" s="14" t="str">
        <f t="shared" si="39"/>
        <v/>
      </c>
      <c r="T301">
        <f t="shared" si="34"/>
        <v>58.5</v>
      </c>
      <c r="U301" s="13">
        <f t="shared" si="35"/>
        <v>21</v>
      </c>
      <c r="W301">
        <v>70.5</v>
      </c>
      <c r="X301">
        <v>21</v>
      </c>
    </row>
    <row r="302" spans="2:24" x14ac:dyDescent="0.45">
      <c r="B302" s="5">
        <v>1</v>
      </c>
      <c r="C302" s="5">
        <v>261</v>
      </c>
      <c r="D302" s="5">
        <v>11</v>
      </c>
      <c r="E302" s="5">
        <v>1</v>
      </c>
      <c r="F302" s="5">
        <v>61.5</v>
      </c>
      <c r="G302" s="5">
        <v>21</v>
      </c>
      <c r="H302" s="5">
        <v>6.1</v>
      </c>
      <c r="I302" s="5">
        <v>6.1</v>
      </c>
      <c r="J302" s="5">
        <v>0</v>
      </c>
      <c r="K302" s="11">
        <f t="shared" si="36"/>
        <v>6.1</v>
      </c>
      <c r="L302" s="11">
        <f t="shared" si="37"/>
        <v>2.9224665660019045E-3</v>
      </c>
      <c r="M302" s="11">
        <f t="shared" si="32"/>
        <v>0.29600991694134299</v>
      </c>
      <c r="N302" s="11">
        <f t="shared" si="33"/>
        <v>28.220214407176236</v>
      </c>
      <c r="O302" s="26">
        <f t="shared" si="38"/>
        <v>3.4222883722386688E-2</v>
      </c>
      <c r="P302" s="28">
        <v>0.14924282436463199</v>
      </c>
      <c r="Q302" s="14" t="str">
        <f t="shared" si="39"/>
        <v/>
      </c>
      <c r="T302">
        <f t="shared" si="34"/>
        <v>61.5</v>
      </c>
      <c r="U302" s="13">
        <f t="shared" si="35"/>
        <v>21</v>
      </c>
      <c r="W302" t="s">
        <v>12</v>
      </c>
      <c r="X302" t="s">
        <v>12</v>
      </c>
    </row>
    <row r="303" spans="2:24" x14ac:dyDescent="0.45">
      <c r="B303" s="5">
        <v>1</v>
      </c>
      <c r="C303" s="5">
        <v>262</v>
      </c>
      <c r="D303" s="5">
        <v>11</v>
      </c>
      <c r="E303" s="5">
        <v>1</v>
      </c>
      <c r="F303" s="5">
        <v>64.5</v>
      </c>
      <c r="G303" s="5">
        <v>21</v>
      </c>
      <c r="H303" s="5">
        <v>11.3</v>
      </c>
      <c r="I303" s="5">
        <v>11.3</v>
      </c>
      <c r="J303" s="5">
        <v>0</v>
      </c>
      <c r="K303" s="11">
        <f t="shared" si="36"/>
        <v>11.3</v>
      </c>
      <c r="L303" s="11">
        <f t="shared" si="37"/>
        <v>1.0028749148422018E-2</v>
      </c>
      <c r="M303" s="11">
        <f t="shared" si="32"/>
        <v>1.0157889356151597</v>
      </c>
      <c r="N303" s="11">
        <f t="shared" si="33"/>
        <v>372.97058604432181</v>
      </c>
      <c r="O303" s="26">
        <f t="shared" si="38"/>
        <v>2.6740070939201832E-3</v>
      </c>
      <c r="P303" s="28">
        <v>0.90769652510873033</v>
      </c>
      <c r="Q303" s="14" t="str">
        <f t="shared" si="39"/>
        <v/>
      </c>
      <c r="T303">
        <f t="shared" si="34"/>
        <v>64.5</v>
      </c>
      <c r="U303" s="13">
        <f t="shared" si="35"/>
        <v>21</v>
      </c>
      <c r="W303" t="s">
        <v>12</v>
      </c>
      <c r="X303" t="s">
        <v>12</v>
      </c>
    </row>
    <row r="304" spans="2:24" x14ac:dyDescent="0.45">
      <c r="B304" s="5">
        <v>1</v>
      </c>
      <c r="C304" s="5">
        <v>263</v>
      </c>
      <c r="D304" s="5">
        <v>11</v>
      </c>
      <c r="E304" s="5">
        <v>1</v>
      </c>
      <c r="F304" s="5">
        <v>67.5</v>
      </c>
      <c r="G304" s="5">
        <v>21</v>
      </c>
      <c r="H304" s="5">
        <v>15.65</v>
      </c>
      <c r="I304" s="5">
        <v>15.65</v>
      </c>
      <c r="J304" s="5">
        <v>16</v>
      </c>
      <c r="K304" s="11">
        <f t="shared" si="36"/>
        <v>15.65</v>
      </c>
      <c r="L304" s="11">
        <f t="shared" si="37"/>
        <v>1.9236168167471153E-2</v>
      </c>
      <c r="M304" s="11">
        <f t="shared" si="32"/>
        <v>1.9483872314449366</v>
      </c>
      <c r="N304" s="11">
        <f t="shared" si="33"/>
        <v>5366.549042658663</v>
      </c>
      <c r="O304" s="26">
        <f t="shared" si="38"/>
        <v>1.8630477188985584E-4</v>
      </c>
      <c r="P304" s="28">
        <v>0.95000401643483467</v>
      </c>
      <c r="Q304" s="14" t="str">
        <f t="shared" si="39"/>
        <v/>
      </c>
      <c r="T304">
        <f t="shared" si="34"/>
        <v>67.5</v>
      </c>
      <c r="U304" s="13">
        <f t="shared" si="35"/>
        <v>21</v>
      </c>
      <c r="W304" t="s">
        <v>12</v>
      </c>
      <c r="X304" t="s">
        <v>12</v>
      </c>
    </row>
    <row r="305" spans="2:24" x14ac:dyDescent="0.45">
      <c r="B305" s="5">
        <v>1</v>
      </c>
      <c r="C305" s="5">
        <v>264</v>
      </c>
      <c r="D305" s="5">
        <v>11</v>
      </c>
      <c r="E305" s="5">
        <v>1</v>
      </c>
      <c r="F305" s="5">
        <v>70.5</v>
      </c>
      <c r="G305" s="5">
        <v>21</v>
      </c>
      <c r="H305" s="5">
        <v>9.3000000000000007</v>
      </c>
      <c r="I305" s="5">
        <v>9.3000000000000007</v>
      </c>
      <c r="J305" s="5">
        <v>0</v>
      </c>
      <c r="K305" s="11">
        <f t="shared" si="36"/>
        <v>9.3000000000000007</v>
      </c>
      <c r="L305" s="11">
        <f t="shared" si="37"/>
        <v>6.7929087152245309E-3</v>
      </c>
      <c r="M305" s="11">
        <f t="shared" si="32"/>
        <v>0.68803810041001778</v>
      </c>
      <c r="N305" s="11">
        <f t="shared" si="33"/>
        <v>127.80808176472357</v>
      </c>
      <c r="O305" s="26">
        <f t="shared" si="38"/>
        <v>7.7634880226425951E-3</v>
      </c>
      <c r="P305" s="28">
        <v>0.75401397885796584</v>
      </c>
      <c r="Q305" s="14" t="str">
        <f t="shared" si="39"/>
        <v/>
      </c>
      <c r="T305">
        <f t="shared" si="34"/>
        <v>70.5</v>
      </c>
      <c r="U305" s="13">
        <f t="shared" si="35"/>
        <v>21</v>
      </c>
      <c r="W305" t="s">
        <v>12</v>
      </c>
      <c r="X305" t="s">
        <v>12</v>
      </c>
    </row>
    <row r="328" spans="18:18" x14ac:dyDescent="0.45">
      <c r="R328">
        <f>R295+1</f>
        <v>23</v>
      </c>
    </row>
    <row r="361" spans="18:18" x14ac:dyDescent="0.45">
      <c r="R361">
        <f>R328+1</f>
        <v>24</v>
      </c>
    </row>
    <row r="394" spans="18:18" x14ac:dyDescent="0.45">
      <c r="R394">
        <f>R361+1</f>
        <v>25</v>
      </c>
    </row>
    <row r="427" spans="18:18" x14ac:dyDescent="0.45">
      <c r="R427">
        <f>R394+1</f>
        <v>26</v>
      </c>
    </row>
    <row r="460" spans="18:18" x14ac:dyDescent="0.45">
      <c r="R460">
        <f>R427+1</f>
        <v>27</v>
      </c>
    </row>
    <row r="493" spans="18:18" x14ac:dyDescent="0.45">
      <c r="R493">
        <f>R460+1</f>
        <v>28</v>
      </c>
    </row>
    <row r="526" spans="18:18" x14ac:dyDescent="0.45">
      <c r="R526">
        <f>R493+1</f>
        <v>29</v>
      </c>
    </row>
    <row r="559" spans="18:18" x14ac:dyDescent="0.45">
      <c r="R559">
        <f>R526+1</f>
        <v>30</v>
      </c>
    </row>
    <row r="592" spans="18:18" x14ac:dyDescent="0.45">
      <c r="R592">
        <f>R559+1</f>
        <v>31</v>
      </c>
    </row>
  </sheetData>
  <autoFilter ref="B41:X305"/>
  <sortState ref="W20:X279">
    <sortCondition ref="X20:X279"/>
  </sortState>
  <mergeCells count="6">
    <mergeCell ref="L37:N37"/>
    <mergeCell ref="B2:O3"/>
    <mergeCell ref="G30:O30"/>
    <mergeCell ref="G31:O31"/>
    <mergeCell ref="G32:O32"/>
    <mergeCell ref="G33:O33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4098" r:id="rId4">
          <objectPr defaultSize="0" autoPict="0" r:id="rId5">
            <anchor moveWithCells="1" sizeWithCells="1">
              <from>
                <xdr:col>7</xdr:col>
                <xdr:colOff>0</xdr:colOff>
                <xdr:row>3</xdr:row>
                <xdr:rowOff>95250</xdr:rowOff>
              </from>
              <to>
                <xdr:col>7</xdr:col>
                <xdr:colOff>0</xdr:colOff>
                <xdr:row>7</xdr:row>
                <xdr:rowOff>28575</xdr:rowOff>
              </to>
            </anchor>
          </objectPr>
        </oleObject>
      </mc:Choice>
      <mc:Fallback>
        <oleObject progId="Equation.3" shapeId="4098" r:id="rId4"/>
      </mc:Fallback>
    </mc:AlternateContent>
    <mc:AlternateContent xmlns:mc="http://schemas.openxmlformats.org/markup-compatibility/2006">
      <mc:Choice Requires="x14">
        <oleObject progId="Equation.3" shapeId="4099" r:id="rId6">
          <objectPr defaultSize="0" autoPict="0" r:id="rId7">
            <anchor moveWithCells="1" sizeWithCells="1">
              <from>
                <xdr:col>14</xdr:col>
                <xdr:colOff>352425</xdr:colOff>
                <xdr:row>23</xdr:row>
                <xdr:rowOff>133350</xdr:rowOff>
              </from>
              <to>
                <xdr:col>15</xdr:col>
                <xdr:colOff>476250</xdr:colOff>
                <xdr:row>26</xdr:row>
                <xdr:rowOff>171450</xdr:rowOff>
              </to>
            </anchor>
          </objectPr>
        </oleObject>
      </mc:Choice>
      <mc:Fallback>
        <oleObject progId="Equation.3" shapeId="4099" r:id="rId6"/>
      </mc:Fallback>
    </mc:AlternateContent>
    <mc:AlternateContent xmlns:mc="http://schemas.openxmlformats.org/markup-compatibility/2006">
      <mc:Choice Requires="x14">
        <oleObject progId="Equation.3" shapeId="4100" r:id="rId8">
          <objectPr defaultSize="0" autoPict="0" r:id="rId9">
            <anchor moveWithCells="1" sizeWithCells="1">
              <from>
                <xdr:col>6</xdr:col>
                <xdr:colOff>28575</xdr:colOff>
                <xdr:row>21</xdr:row>
                <xdr:rowOff>28575</xdr:rowOff>
              </from>
              <to>
                <xdr:col>14</xdr:col>
                <xdr:colOff>190500</xdr:colOff>
                <xdr:row>26</xdr:row>
                <xdr:rowOff>57150</xdr:rowOff>
              </to>
            </anchor>
          </objectPr>
        </oleObject>
      </mc:Choice>
      <mc:Fallback>
        <oleObject progId="Equation.3" shapeId="4100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Survival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Susana Barreiro</cp:lastModifiedBy>
  <cp:lastPrinted>2018-08-13T12:40:57Z</cp:lastPrinted>
  <dcterms:created xsi:type="dcterms:W3CDTF">2017-03-03T11:49:22Z</dcterms:created>
  <dcterms:modified xsi:type="dcterms:W3CDTF">2019-11-29T10:45:41Z</dcterms:modified>
</cp:coreProperties>
</file>