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1_Paula\aulas\2020-2021\6_IF\aula2_11_2_2021\"/>
    </mc:Choice>
  </mc:AlternateContent>
  <bookViews>
    <workbookView xWindow="480" yWindow="90" windowWidth="11325" windowHeight="6450"/>
  </bookViews>
  <sheets>
    <sheet name="3.2.3(1)_pag11" sheetId="1" r:id="rId1"/>
  </sheets>
  <definedNames>
    <definedName name="UT">#REF!</definedName>
  </definedNames>
  <calcPr calcId="162913"/>
</workbook>
</file>

<file path=xl/calcChain.xml><?xml version="1.0" encoding="utf-8"?>
<calcChain xmlns="http://schemas.openxmlformats.org/spreadsheetml/2006/main">
  <c r="D53" i="1" l="1"/>
  <c r="G10" i="1" l="1"/>
  <c r="G11" i="1" s="1"/>
  <c r="G12" i="1" s="1"/>
  <c r="G9" i="1"/>
  <c r="B56" i="1" l="1"/>
  <c r="B54" i="1"/>
  <c r="C33" i="1" l="1"/>
  <c r="C34" i="1" s="1"/>
  <c r="C35" i="1" s="1"/>
  <c r="C36" i="1" s="1"/>
  <c r="C37" i="1" s="1"/>
  <c r="C38" i="1" s="1"/>
  <c r="G13" i="1"/>
  <c r="G14" i="1" s="1"/>
  <c r="D52" i="1" l="1"/>
  <c r="E53" i="1" s="1"/>
  <c r="D54" i="1"/>
  <c r="D55" i="1"/>
  <c r="D56" i="1"/>
  <c r="D57" i="1"/>
  <c r="D58" i="1"/>
  <c r="E59" i="1" s="1"/>
  <c r="D59" i="1"/>
  <c r="D51" i="1"/>
  <c r="E52" i="1" s="1"/>
  <c r="G33" i="1"/>
  <c r="H33" i="1" s="1"/>
  <c r="G34" i="1"/>
  <c r="H34" i="1" s="1"/>
  <c r="G35" i="1"/>
  <c r="H35" i="1" s="1"/>
  <c r="G36" i="1"/>
  <c r="H36" i="1" s="1"/>
  <c r="G37" i="1"/>
  <c r="H37" i="1" s="1"/>
  <c r="I38" i="1" s="1"/>
  <c r="G38" i="1"/>
  <c r="H38" i="1" s="1"/>
  <c r="H16" i="1"/>
  <c r="K10" i="1"/>
  <c r="L10" i="1" s="1"/>
  <c r="K11" i="1"/>
  <c r="L11" i="1" s="1"/>
  <c r="K12" i="1"/>
  <c r="L12" i="1" s="1"/>
  <c r="K13" i="1"/>
  <c r="L13" i="1" s="1"/>
  <c r="M14" i="1" s="1"/>
  <c r="K14" i="1"/>
  <c r="L14" i="1" s="1"/>
  <c r="K9" i="1"/>
  <c r="L9" i="1" s="1"/>
  <c r="E56" i="1" l="1"/>
  <c r="E55" i="1"/>
  <c r="E54" i="1"/>
  <c r="M10" i="1"/>
  <c r="M9" i="1"/>
  <c r="M13" i="1"/>
  <c r="I37" i="1"/>
  <c r="I36" i="1"/>
  <c r="I35" i="1"/>
  <c r="I34" i="1"/>
  <c r="I33" i="1"/>
  <c r="E51" i="1"/>
  <c r="H51" i="1" s="1"/>
  <c r="E57" i="1"/>
  <c r="H53" i="1"/>
  <c r="B58" i="1"/>
  <c r="E58" i="1" s="1"/>
  <c r="H59" i="1" s="1"/>
  <c r="M11" i="1"/>
  <c r="M12" i="1"/>
  <c r="H55" i="1" l="1"/>
  <c r="H57" i="1"/>
  <c r="I40" i="1"/>
  <c r="E61" i="1"/>
  <c r="M16" i="1"/>
  <c r="J42" i="1" s="1"/>
  <c r="B61" i="1"/>
  <c r="H61" i="1" l="1"/>
</calcChain>
</file>

<file path=xl/sharedStrings.xml><?xml version="1.0" encoding="utf-8"?>
<sst xmlns="http://schemas.openxmlformats.org/spreadsheetml/2006/main" count="102" uniqueCount="63">
  <si>
    <t>d1</t>
  </si>
  <si>
    <t>d2</t>
  </si>
  <si>
    <t>(d1+d2)/2</t>
  </si>
  <si>
    <t>dap</t>
  </si>
  <si>
    <t>cepo</t>
  </si>
  <si>
    <t>1º toro</t>
  </si>
  <si>
    <t>2º toro</t>
  </si>
  <si>
    <t>3º toro</t>
  </si>
  <si>
    <t>4º toro</t>
  </si>
  <si>
    <t>bicada</t>
  </si>
  <si>
    <t>volume total com casca (m3)</t>
  </si>
  <si>
    <t>volume total sem casca (m3)</t>
  </si>
  <si>
    <t>Talhão 15 - Ficha nº 1</t>
  </si>
  <si>
    <t>n.toro</t>
  </si>
  <si>
    <t>comp. do toro</t>
  </si>
  <si>
    <t>diâmetros com casca</t>
  </si>
  <si>
    <t>área               (m2)</t>
  </si>
  <si>
    <t>d          (cm)</t>
  </si>
  <si>
    <t>volume   (m3)</t>
  </si>
  <si>
    <t>diâmetros sem casca</t>
  </si>
  <si>
    <t>Pi/4 d^2</t>
  </si>
  <si>
    <t>1.a) volume com casca</t>
  </si>
  <si>
    <t>1a</t>
  </si>
  <si>
    <t>1b</t>
  </si>
  <si>
    <t>2a</t>
  </si>
  <si>
    <t>2b</t>
  </si>
  <si>
    <t>3a</t>
  </si>
  <si>
    <t>3b</t>
  </si>
  <si>
    <t>h</t>
  </si>
  <si>
    <t>1.b) volume por categorias de aproveitamento com casca</t>
  </si>
  <si>
    <t>1.c) volume das árvores contidas nas várias fichas</t>
  </si>
  <si>
    <t>Talhão</t>
  </si>
  <si>
    <t>Parcela</t>
  </si>
  <si>
    <t>Árvore</t>
  </si>
  <si>
    <t>B</t>
  </si>
  <si>
    <t>A</t>
  </si>
  <si>
    <t>H</t>
  </si>
  <si>
    <t>C</t>
  </si>
  <si>
    <t>G</t>
  </si>
  <si>
    <t>d (cm)</t>
  </si>
  <si>
    <t>h (m)</t>
  </si>
  <si>
    <t>di&gt;=20 cm</t>
  </si>
  <si>
    <t>12=&lt;di&lt;20 cm</t>
  </si>
  <si>
    <t>6=&lt;di&lt;12 cm</t>
  </si>
  <si>
    <t>di&lt;6 cm (bicada)</t>
  </si>
  <si>
    <t>altura de corte</t>
  </si>
  <si>
    <t>% casca</t>
  </si>
  <si>
    <r>
      <t>v=g</t>
    </r>
    <r>
      <rPr>
        <vertAlign val="subscript"/>
        <sz val="14"/>
        <rFont val="Arial"/>
        <family val="2"/>
      </rPr>
      <t>cepo</t>
    </r>
    <r>
      <rPr>
        <sz val="14"/>
        <rFont val="Arial"/>
        <family val="2"/>
      </rPr>
      <t>*h</t>
    </r>
    <r>
      <rPr>
        <vertAlign val="subscript"/>
        <sz val="14"/>
        <rFont val="Arial"/>
        <family val="2"/>
      </rPr>
      <t>cepo</t>
    </r>
  </si>
  <si>
    <r>
      <t>v=(g</t>
    </r>
    <r>
      <rPr>
        <vertAlign val="subscript"/>
        <sz val="14"/>
        <rFont val="Arial"/>
        <family val="2"/>
      </rPr>
      <t>cepo</t>
    </r>
    <r>
      <rPr>
        <sz val="14"/>
        <rFont val="Arial"/>
        <family val="2"/>
      </rPr>
      <t>+g</t>
    </r>
    <r>
      <rPr>
        <vertAlign val="subscript"/>
        <sz val="14"/>
        <rFont val="Arial"/>
        <family val="2"/>
      </rPr>
      <t>1</t>
    </r>
    <r>
      <rPr>
        <sz val="14"/>
        <rFont val="Arial"/>
        <family val="2"/>
      </rPr>
      <t>)/2*h</t>
    </r>
    <r>
      <rPr>
        <vertAlign val="subscript"/>
        <sz val="14"/>
        <rFont val="Arial"/>
        <family val="2"/>
      </rPr>
      <t>1</t>
    </r>
    <r>
      <rPr>
        <sz val="14"/>
        <rFont val="Arial"/>
        <family val="2"/>
      </rPr>
      <t xml:space="preserve"> </t>
    </r>
  </si>
  <si>
    <r>
      <t>v=(g</t>
    </r>
    <r>
      <rPr>
        <vertAlign val="subscript"/>
        <sz val="14"/>
        <rFont val="Arial"/>
        <family val="2"/>
      </rPr>
      <t>1</t>
    </r>
    <r>
      <rPr>
        <sz val="14"/>
        <rFont val="Arial"/>
        <family val="2"/>
      </rPr>
      <t>+g</t>
    </r>
    <r>
      <rPr>
        <vertAlign val="subscript"/>
        <sz val="14"/>
        <rFont val="Arial"/>
        <family val="2"/>
      </rPr>
      <t>2</t>
    </r>
    <r>
      <rPr>
        <sz val="14"/>
        <rFont val="Arial"/>
        <family val="2"/>
      </rPr>
      <t>)/2*h</t>
    </r>
    <r>
      <rPr>
        <vertAlign val="subscript"/>
        <sz val="14"/>
        <rFont val="Arial"/>
        <family val="2"/>
      </rPr>
      <t>2</t>
    </r>
  </si>
  <si>
    <r>
      <t>v=(g</t>
    </r>
    <r>
      <rPr>
        <vertAlign val="subscript"/>
        <sz val="14"/>
        <rFont val="Arial"/>
        <family val="2"/>
      </rPr>
      <t>2</t>
    </r>
    <r>
      <rPr>
        <sz val="14"/>
        <rFont val="Arial"/>
        <family val="2"/>
      </rPr>
      <t>+g</t>
    </r>
    <r>
      <rPr>
        <vertAlign val="subscript"/>
        <sz val="14"/>
        <rFont val="Arial"/>
        <family val="2"/>
      </rPr>
      <t>3</t>
    </r>
    <r>
      <rPr>
        <sz val="14"/>
        <rFont val="Arial"/>
        <family val="2"/>
      </rPr>
      <t>)/2*h</t>
    </r>
    <r>
      <rPr>
        <vertAlign val="subscript"/>
        <sz val="14"/>
        <rFont val="Arial"/>
        <family val="2"/>
      </rPr>
      <t>3</t>
    </r>
  </si>
  <si>
    <r>
      <t>v=(g</t>
    </r>
    <r>
      <rPr>
        <vertAlign val="subscript"/>
        <sz val="14"/>
        <rFont val="Arial"/>
        <family val="2"/>
      </rPr>
      <t>3</t>
    </r>
    <r>
      <rPr>
        <sz val="14"/>
        <rFont val="Arial"/>
        <family val="2"/>
      </rPr>
      <t>+g</t>
    </r>
    <r>
      <rPr>
        <vertAlign val="subscript"/>
        <sz val="14"/>
        <rFont val="Arial"/>
        <family val="2"/>
      </rPr>
      <t>4</t>
    </r>
    <r>
      <rPr>
        <sz val="14"/>
        <rFont val="Arial"/>
        <family val="2"/>
      </rPr>
      <t>)/2*h</t>
    </r>
    <r>
      <rPr>
        <vertAlign val="subscript"/>
        <sz val="14"/>
        <rFont val="Arial"/>
        <family val="2"/>
      </rPr>
      <t>4</t>
    </r>
  </si>
  <si>
    <r>
      <t>v=1/3*g</t>
    </r>
    <r>
      <rPr>
        <vertAlign val="subscript"/>
        <sz val="14"/>
        <rFont val="Arial"/>
        <family val="2"/>
      </rPr>
      <t>bicada</t>
    </r>
    <r>
      <rPr>
        <sz val="14"/>
        <rFont val="Arial"/>
        <family val="2"/>
      </rPr>
      <t>*h</t>
    </r>
    <r>
      <rPr>
        <vertAlign val="subscript"/>
        <sz val="14"/>
        <rFont val="Arial"/>
        <family val="2"/>
      </rPr>
      <t>bicada</t>
    </r>
  </si>
  <si>
    <t>htotal</t>
  </si>
  <si>
    <t>altura corte (m)</t>
  </si>
  <si>
    <t>comp. toro (m)</t>
  </si>
  <si>
    <r>
      <t>m</t>
    </r>
    <r>
      <rPr>
        <vertAlign val="superscript"/>
        <sz val="14"/>
        <rFont val="Arial"/>
        <family val="2"/>
      </rPr>
      <t>3</t>
    </r>
  </si>
  <si>
    <t>área  (m2)</t>
  </si>
  <si>
    <t>vcasca/vcc*100=(vcc-vsc)/(vcc)*100</t>
  </si>
  <si>
    <t>g=área (m2)</t>
  </si>
  <si>
    <t>1.b) volume sem casca</t>
  </si>
  <si>
    <t>volume com casca (m3)</t>
  </si>
  <si>
    <r>
      <t>v (m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</si>
</sst>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00"/>
    <numFmt numFmtId="165" formatCode="0.0000"/>
    <numFmt numFmtId="166" formatCode="0.00000"/>
    <numFmt numFmtId="167" formatCode="0.0"/>
  </numFmts>
  <fonts count="15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vertAlign val="subscript"/>
      <sz val="14"/>
      <name val="Arial"/>
      <family val="2"/>
    </font>
    <font>
      <vertAlign val="superscript"/>
      <sz val="12"/>
      <name val="Arial"/>
      <family val="2"/>
    </font>
    <font>
      <vertAlign val="superscript"/>
      <sz val="14"/>
      <name val="Arial"/>
      <family val="2"/>
    </font>
    <font>
      <sz val="16"/>
      <name val="Arial"/>
      <family val="2"/>
    </font>
    <font>
      <sz val="20"/>
      <name val="Arial"/>
      <family val="2"/>
    </font>
    <font>
      <b/>
      <sz val="12"/>
      <color theme="8" tint="0.59999389629810485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theme="8" tint="0.59999389629810485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4">
    <xf numFmtId="0" fontId="0" fillId="0" borderId="0" xfId="0"/>
    <xf numFmtId="0" fontId="2" fillId="0" borderId="0" xfId="0" applyFont="1"/>
    <xf numFmtId="0" fontId="1" fillId="0" borderId="0" xfId="0" applyFont="1"/>
    <xf numFmtId="0" fontId="1" fillId="2" borderId="0" xfId="0" applyFont="1" applyFill="1"/>
    <xf numFmtId="0" fontId="2" fillId="2" borderId="0" xfId="0" applyFont="1" applyFill="1"/>
    <xf numFmtId="0" fontId="2" fillId="0" borderId="0" xfId="0" applyFont="1" applyAlignment="1">
      <alignment horizontal="center" vertical="center" wrapText="1"/>
    </xf>
    <xf numFmtId="164" fontId="2" fillId="0" borderId="0" xfId="0" applyNumberFormat="1" applyFont="1"/>
    <xf numFmtId="2" fontId="2" fillId="0" borderId="0" xfId="0" applyNumberFormat="1" applyFont="1"/>
    <xf numFmtId="0" fontId="1" fillId="3" borderId="0" xfId="0" applyFont="1" applyFill="1"/>
    <xf numFmtId="0" fontId="2" fillId="0" borderId="0" xfId="0" applyFont="1" applyBorder="1"/>
    <xf numFmtId="0" fontId="2" fillId="0" borderId="0" xfId="0" applyFont="1" applyFill="1" applyBorder="1"/>
    <xf numFmtId="2" fontId="2" fillId="0" borderId="0" xfId="0" applyNumberFormat="1" applyFont="1" applyBorder="1"/>
    <xf numFmtId="164" fontId="2" fillId="0" borderId="0" xfId="0" applyNumberFormat="1" applyFont="1" applyBorder="1"/>
    <xf numFmtId="0" fontId="1" fillId="0" borderId="0" xfId="0" applyFont="1" applyBorder="1" applyAlignment="1"/>
    <xf numFmtId="0" fontId="2" fillId="0" borderId="0" xfId="0" applyFont="1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67" fontId="2" fillId="0" borderId="0" xfId="0" applyNumberFormat="1" applyFont="1" applyBorder="1" applyAlignment="1">
      <alignment horizontal="center"/>
    </xf>
    <xf numFmtId="165" fontId="2" fillId="0" borderId="0" xfId="0" applyNumberFormat="1" applyFont="1" applyBorder="1" applyAlignment="1">
      <alignment horizontal="center"/>
    </xf>
    <xf numFmtId="166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2" fontId="2" fillId="0" borderId="0" xfId="0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2" fontId="2" fillId="0" borderId="0" xfId="0" applyNumberFormat="1" applyFont="1" applyBorder="1" applyAlignment="1">
      <alignment vertical="center"/>
    </xf>
    <xf numFmtId="0" fontId="1" fillId="0" borderId="0" xfId="0" applyFont="1" applyBorder="1" applyAlignment="1">
      <alignment horizontal="center"/>
    </xf>
    <xf numFmtId="0" fontId="3" fillId="0" borderId="0" xfId="0" applyFont="1"/>
    <xf numFmtId="2" fontId="3" fillId="0" borderId="0" xfId="0" applyNumberFormat="1" applyFont="1"/>
    <xf numFmtId="164" fontId="3" fillId="0" borderId="0" xfId="0" applyNumberFormat="1" applyFont="1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0" borderId="0" xfId="0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0" fontId="4" fillId="0" borderId="0" xfId="0" applyFont="1"/>
    <xf numFmtId="2" fontId="4" fillId="0" borderId="0" xfId="0" applyNumberFormat="1" applyFont="1"/>
    <xf numFmtId="0" fontId="5" fillId="0" borderId="1" xfId="0" applyFont="1" applyBorder="1" applyAlignment="1">
      <alignment horizontal="center"/>
    </xf>
    <xf numFmtId="164" fontId="4" fillId="0" borderId="0" xfId="0" applyNumberFormat="1" applyFont="1"/>
    <xf numFmtId="0" fontId="5" fillId="0" borderId="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2" fontId="4" fillId="0" borderId="0" xfId="0" applyNumberFormat="1" applyFont="1" applyAlignment="1">
      <alignment horizontal="center"/>
    </xf>
    <xf numFmtId="164" fontId="4" fillId="0" borderId="3" xfId="0" applyNumberFormat="1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2" fontId="4" fillId="0" borderId="2" xfId="0" applyNumberFormat="1" applyFont="1" applyFill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0" xfId="0" applyFont="1"/>
    <xf numFmtId="0" fontId="5" fillId="2" borderId="0" xfId="0" applyFont="1" applyFill="1"/>
    <xf numFmtId="167" fontId="4" fillId="0" borderId="4" xfId="0" applyNumberFormat="1" applyFont="1" applyBorder="1" applyAlignment="1">
      <alignment horizontal="center"/>
    </xf>
    <xf numFmtId="167" fontId="4" fillId="0" borderId="0" xfId="0" applyNumberFormat="1" applyFont="1" applyBorder="1" applyAlignment="1">
      <alignment horizontal="center"/>
    </xf>
    <xf numFmtId="167" fontId="4" fillId="0" borderId="0" xfId="0" applyNumberFormat="1" applyFont="1" applyFill="1" applyBorder="1" applyAlignment="1">
      <alignment horizontal="center"/>
    </xf>
    <xf numFmtId="167" fontId="4" fillId="0" borderId="2" xfId="0" applyNumberFormat="1" applyFont="1" applyFill="1" applyBorder="1" applyAlignment="1">
      <alignment horizontal="center"/>
    </xf>
    <xf numFmtId="167" fontId="4" fillId="0" borderId="2" xfId="0" applyNumberFormat="1" applyFont="1" applyBorder="1" applyAlignment="1">
      <alignment horizont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 vertical="center" wrapText="1"/>
    </xf>
    <xf numFmtId="167" fontId="3" fillId="0" borderId="0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0" fontId="4" fillId="0" borderId="0" xfId="0" applyFont="1" applyBorder="1"/>
    <xf numFmtId="2" fontId="4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left"/>
    </xf>
    <xf numFmtId="0" fontId="4" fillId="0" borderId="2" xfId="0" applyFont="1" applyBorder="1"/>
    <xf numFmtId="0" fontId="4" fillId="0" borderId="0" xfId="0" applyFont="1" applyBorder="1" applyAlignment="1">
      <alignment horizontal="right"/>
    </xf>
    <xf numFmtId="164" fontId="4" fillId="0" borderId="0" xfId="0" applyNumberFormat="1" applyFont="1" applyBorder="1"/>
    <xf numFmtId="166" fontId="4" fillId="0" borderId="0" xfId="0" applyNumberFormat="1" applyFont="1" applyAlignment="1">
      <alignment horizontal="left" indent="2"/>
    </xf>
    <xf numFmtId="0" fontId="4" fillId="0" borderId="5" xfId="0" applyFont="1" applyBorder="1" applyAlignment="1">
      <alignment horizontal="right"/>
    </xf>
    <xf numFmtId="2" fontId="4" fillId="0" borderId="1" xfId="0" applyNumberFormat="1" applyFont="1" applyBorder="1" applyAlignment="1">
      <alignment horizontal="left"/>
    </xf>
    <xf numFmtId="167" fontId="4" fillId="4" borderId="0" xfId="0" applyNumberFormat="1" applyFont="1" applyFill="1" applyBorder="1" applyAlignment="1">
      <alignment horizontal="center"/>
    </xf>
    <xf numFmtId="2" fontId="5" fillId="5" borderId="1" xfId="0" applyNumberFormat="1" applyFont="1" applyFill="1" applyBorder="1" applyAlignment="1">
      <alignment horizontal="center" vertical="center" wrapText="1"/>
    </xf>
    <xf numFmtId="167" fontId="4" fillId="5" borderId="0" xfId="0" applyNumberFormat="1" applyFont="1" applyFill="1" applyBorder="1" applyAlignment="1">
      <alignment horizontal="center"/>
    </xf>
    <xf numFmtId="167" fontId="4" fillId="5" borderId="2" xfId="0" applyNumberFormat="1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horizontal="center"/>
    </xf>
    <xf numFmtId="2" fontId="4" fillId="5" borderId="4" xfId="0" applyNumberFormat="1" applyFont="1" applyFill="1" applyBorder="1" applyAlignment="1">
      <alignment horizontal="center"/>
    </xf>
    <xf numFmtId="2" fontId="4" fillId="5" borderId="0" xfId="0" applyNumberFormat="1" applyFont="1" applyFill="1" applyBorder="1" applyAlignment="1">
      <alignment horizontal="center"/>
    </xf>
    <xf numFmtId="2" fontId="4" fillId="5" borderId="2" xfId="0" applyNumberFormat="1" applyFont="1" applyFill="1" applyBorder="1" applyAlignment="1">
      <alignment horizontal="center"/>
    </xf>
    <xf numFmtId="0" fontId="9" fillId="0" borderId="0" xfId="0" applyFont="1"/>
    <xf numFmtId="0" fontId="10" fillId="0" borderId="0" xfId="0" applyFont="1"/>
    <xf numFmtId="2" fontId="10" fillId="0" borderId="0" xfId="0" applyNumberFormat="1" applyFont="1"/>
    <xf numFmtId="0" fontId="10" fillId="0" borderId="0" xfId="0" applyFont="1" applyBorder="1" applyAlignment="1">
      <alignment horizontal="left"/>
    </xf>
    <xf numFmtId="0" fontId="10" fillId="0" borderId="0" xfId="0" applyFont="1" applyBorder="1"/>
    <xf numFmtId="2" fontId="4" fillId="0" borderId="0" xfId="0" applyNumberFormat="1" applyFont="1" applyBorder="1" applyAlignment="1">
      <alignment horizontal="left"/>
    </xf>
    <xf numFmtId="167" fontId="4" fillId="6" borderId="0" xfId="0" applyNumberFormat="1" applyFont="1" applyFill="1" applyBorder="1" applyAlignment="1">
      <alignment horizontal="center"/>
    </xf>
    <xf numFmtId="0" fontId="4" fillId="0" borderId="0" xfId="0" applyFont="1" applyFill="1" applyBorder="1"/>
    <xf numFmtId="165" fontId="4" fillId="0" borderId="0" xfId="0" applyNumberFormat="1" applyFont="1" applyFill="1" applyBorder="1" applyAlignment="1">
      <alignment horizontal="center"/>
    </xf>
    <xf numFmtId="165" fontId="2" fillId="0" borderId="0" xfId="0" applyNumberFormat="1" applyFont="1" applyFill="1" applyBorder="1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11" fillId="0" borderId="0" xfId="0" applyFont="1" applyBorder="1" applyAlignment="1">
      <alignment horizontal="right"/>
    </xf>
    <xf numFmtId="2" fontId="12" fillId="0" borderId="0" xfId="0" applyNumberFormat="1" applyFont="1" applyAlignment="1">
      <alignment horizontal="left"/>
    </xf>
    <xf numFmtId="0" fontId="12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3" fillId="0" borderId="0" xfId="0" applyFont="1" applyAlignment="1">
      <alignment horizontal="right"/>
    </xf>
    <xf numFmtId="0" fontId="14" fillId="0" borderId="0" xfId="0" applyFont="1" applyAlignment="1">
      <alignment horizontal="left"/>
    </xf>
    <xf numFmtId="0" fontId="2" fillId="6" borderId="0" xfId="0" applyFont="1" applyFill="1"/>
    <xf numFmtId="2" fontId="4" fillId="5" borderId="1" xfId="0" applyNumberFormat="1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166" fontId="4" fillId="0" borderId="6" xfId="0" applyNumberFormat="1" applyFont="1" applyBorder="1" applyAlignment="1">
      <alignment horizontal="center"/>
    </xf>
    <xf numFmtId="166" fontId="4" fillId="0" borderId="7" xfId="0" applyNumberFormat="1" applyFont="1" applyBorder="1" applyAlignment="1">
      <alignment horizontal="center"/>
    </xf>
    <xf numFmtId="166" fontId="4" fillId="0" borderId="8" xfId="0" applyNumberFormat="1" applyFont="1" applyBorder="1" applyAlignment="1">
      <alignment horizontal="center"/>
    </xf>
    <xf numFmtId="0" fontId="5" fillId="0" borderId="0" xfId="0" applyFont="1" applyAlignment="1">
      <alignment horizontal="right"/>
    </xf>
    <xf numFmtId="167" fontId="4" fillId="0" borderId="0" xfId="0" applyNumberFormat="1" applyFont="1" applyAlignment="1">
      <alignment horizontal="left"/>
    </xf>
    <xf numFmtId="0" fontId="5" fillId="6" borderId="1" xfId="0" applyFont="1" applyFill="1" applyBorder="1" applyAlignment="1">
      <alignment horizontal="center" vertical="center" wrapText="1"/>
    </xf>
    <xf numFmtId="0" fontId="4" fillId="6" borderId="0" xfId="0" applyFont="1" applyFill="1"/>
    <xf numFmtId="2" fontId="4" fillId="6" borderId="4" xfId="0" applyNumberFormat="1" applyFont="1" applyFill="1" applyBorder="1" applyAlignment="1">
      <alignment horizontal="center"/>
    </xf>
    <xf numFmtId="2" fontId="4" fillId="6" borderId="0" xfId="0" applyNumberFormat="1" applyFont="1" applyFill="1" applyBorder="1" applyAlignment="1">
      <alignment horizontal="center"/>
    </xf>
    <xf numFmtId="2" fontId="4" fillId="6" borderId="2" xfId="0" applyNumberFormat="1" applyFont="1" applyFill="1" applyBorder="1" applyAlignment="1">
      <alignment horizontal="center"/>
    </xf>
    <xf numFmtId="2" fontId="5" fillId="6" borderId="1" xfId="0" applyNumberFormat="1" applyFont="1" applyFill="1" applyBorder="1" applyAlignment="1">
      <alignment horizontal="center" vertical="center" wrapText="1"/>
    </xf>
    <xf numFmtId="2" fontId="4" fillId="6" borderId="3" xfId="0" applyNumberFormat="1" applyFont="1" applyFill="1" applyBorder="1" applyAlignment="1">
      <alignment horizontal="center" vertical="center"/>
    </xf>
    <xf numFmtId="167" fontId="4" fillId="6" borderId="4" xfId="0" applyNumberFormat="1" applyFont="1" applyFill="1" applyBorder="1" applyAlignment="1">
      <alignment horizontal="center"/>
    </xf>
    <xf numFmtId="167" fontId="4" fillId="6" borderId="2" xfId="0" applyNumberFormat="1" applyFont="1" applyFill="1" applyBorder="1" applyAlignment="1">
      <alignment horizontal="center"/>
    </xf>
    <xf numFmtId="0" fontId="5" fillId="3" borderId="0" xfId="0" applyFont="1" applyFill="1"/>
    <xf numFmtId="0" fontId="4" fillId="0" borderId="0" xfId="0" applyFont="1" applyBorder="1" applyAlignment="1">
      <alignment horizontal="left"/>
    </xf>
    <xf numFmtId="164" fontId="4" fillId="0" borderId="0" xfId="0" applyNumberFormat="1" applyFont="1" applyFill="1" applyBorder="1" applyAlignment="1">
      <alignment horizontal="center"/>
    </xf>
    <xf numFmtId="2" fontId="4" fillId="4" borderId="0" xfId="0" applyNumberFormat="1" applyFont="1" applyFill="1" applyBorder="1" applyAlignment="1">
      <alignment horizontal="center"/>
    </xf>
    <xf numFmtId="2" fontId="4" fillId="7" borderId="0" xfId="0" applyNumberFormat="1" applyFont="1" applyFill="1" applyBorder="1" applyAlignment="1">
      <alignment horizontal="center"/>
    </xf>
    <xf numFmtId="2" fontId="4" fillId="8" borderId="0" xfId="0" applyNumberFormat="1" applyFont="1" applyFill="1" applyBorder="1" applyAlignment="1">
      <alignment horizontal="center"/>
    </xf>
    <xf numFmtId="164" fontId="4" fillId="0" borderId="0" xfId="0" applyNumberFormat="1" applyFont="1" applyBorder="1" applyAlignment="1">
      <alignment horizontal="left"/>
    </xf>
    <xf numFmtId="164" fontId="5" fillId="0" borderId="0" xfId="0" applyNumberFormat="1" applyFont="1" applyAlignment="1">
      <alignment horizontal="left"/>
    </xf>
    <xf numFmtId="167" fontId="4" fillId="8" borderId="0" xfId="0" applyNumberFormat="1" applyFont="1" applyFill="1" applyBorder="1" applyAlignment="1">
      <alignment horizontal="center"/>
    </xf>
    <xf numFmtId="167" fontId="4" fillId="7" borderId="0" xfId="0" applyNumberFormat="1" applyFont="1" applyFill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166" fontId="3" fillId="0" borderId="0" xfId="0" applyNumberFormat="1" applyFont="1" applyBorder="1" applyAlignment="1">
      <alignment horizontal="center"/>
    </xf>
    <xf numFmtId="167" fontId="3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60270496577122"/>
          <c:y val="7.648725212464591E-2"/>
          <c:w val="0.80120639041790209"/>
          <c:h val="0.72237960339943452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dash"/>
            </a:ln>
          </c:spPr>
          <c:marker>
            <c:symbol val="diamond"/>
            <c:size val="8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'3.2.3(1)_pag11'!$D$81:$D$89</c:f>
              <c:numCache>
                <c:formatCode>0.0</c:formatCode>
                <c:ptCount val="9"/>
                <c:pt idx="0">
                  <c:v>10</c:v>
                </c:pt>
                <c:pt idx="1">
                  <c:v>15</c:v>
                </c:pt>
                <c:pt idx="2">
                  <c:v>20</c:v>
                </c:pt>
                <c:pt idx="3">
                  <c:v>24.5</c:v>
                </c:pt>
                <c:pt idx="4">
                  <c:v>30</c:v>
                </c:pt>
                <c:pt idx="5">
                  <c:v>35.25</c:v>
                </c:pt>
                <c:pt idx="6">
                  <c:v>40.25</c:v>
                </c:pt>
                <c:pt idx="7">
                  <c:v>45</c:v>
                </c:pt>
                <c:pt idx="8">
                  <c:v>49.25</c:v>
                </c:pt>
              </c:numCache>
            </c:numRef>
          </c:xVal>
          <c:yVal>
            <c:numRef>
              <c:f>'3.2.3(1)_pag11'!$F$81:$F$89</c:f>
              <c:numCache>
                <c:formatCode>0.00000</c:formatCode>
                <c:ptCount val="9"/>
                <c:pt idx="0">
                  <c:v>4.6084E-2</c:v>
                </c:pt>
                <c:pt idx="1">
                  <c:v>9.6844E-2</c:v>
                </c:pt>
                <c:pt idx="2">
                  <c:v>0.232846</c:v>
                </c:pt>
                <c:pt idx="3">
                  <c:v>0.21165100000000001</c:v>
                </c:pt>
                <c:pt idx="4">
                  <c:v>0.61056699999999997</c:v>
                </c:pt>
                <c:pt idx="5">
                  <c:v>0.81512599999999991</c:v>
                </c:pt>
                <c:pt idx="6">
                  <c:v>1.1801550000000001</c:v>
                </c:pt>
                <c:pt idx="7">
                  <c:v>1.7645709999999999</c:v>
                </c:pt>
                <c:pt idx="8">
                  <c:v>2.245533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69-4058-8B66-F08DDD09B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253504"/>
        <c:axId val="143256960"/>
      </c:scatterChart>
      <c:valAx>
        <c:axId val="14325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 sz="1100"/>
                  <a:t>Diâmetro (cm)</a:t>
                </a:r>
              </a:p>
            </c:rich>
          </c:tx>
          <c:layout>
            <c:manualLayout>
              <c:xMode val="edge"/>
              <c:yMode val="edge"/>
              <c:x val="0.449800040055234"/>
              <c:y val="0.889518413597733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3256960"/>
        <c:crosses val="autoZero"/>
        <c:crossBetween val="midCat"/>
      </c:valAx>
      <c:valAx>
        <c:axId val="143256960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PT" sz="11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Volume da árvore (m</a:t>
                </a:r>
                <a:r>
                  <a:rPr lang="pt-PT" sz="11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pt-PT" sz="11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3.2128514056224897E-2"/>
              <c:y val="0.31444759206798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1432535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078" r="0.7500000000000007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293077</xdr:colOff>
      <xdr:row>78</xdr:row>
      <xdr:rowOff>55197</xdr:rowOff>
    </xdr:from>
    <xdr:to>
      <xdr:col>10</xdr:col>
      <xdr:colOff>635000</xdr:colOff>
      <xdr:row>98</xdr:row>
      <xdr:rowOff>140922</xdr:rowOff>
    </xdr:to>
    <xdr:graphicFrame macro="">
      <xdr:nvGraphicFramePr>
        <xdr:cNvPr id="105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131412</xdr:colOff>
      <xdr:row>4</xdr:row>
      <xdr:rowOff>78837</xdr:rowOff>
    </xdr:from>
    <xdr:to>
      <xdr:col>4</xdr:col>
      <xdr:colOff>55942</xdr:colOff>
      <xdr:row>18</xdr:row>
      <xdr:rowOff>294027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412" y="787106"/>
          <a:ext cx="3172799" cy="3903075"/>
        </a:xfrm>
        <a:prstGeom prst="rect">
          <a:avLst/>
        </a:prstGeom>
      </xdr:spPr>
    </xdr:pic>
    <xdr:clientData/>
  </xdr:twoCellAnchor>
  <xdr:twoCellAnchor>
    <xdr:from>
      <xdr:col>8</xdr:col>
      <xdr:colOff>244230</xdr:colOff>
      <xdr:row>19</xdr:row>
      <xdr:rowOff>61060</xdr:rowOff>
    </xdr:from>
    <xdr:to>
      <xdr:col>14</xdr:col>
      <xdr:colOff>1269999</xdr:colOff>
      <xdr:row>22</xdr:row>
      <xdr:rowOff>195389</xdr:rowOff>
    </xdr:to>
    <xdr:sp macro="" textlink="">
      <xdr:nvSpPr>
        <xdr:cNvPr id="2" name="Trapézio 1"/>
        <xdr:cNvSpPr/>
      </xdr:nvSpPr>
      <xdr:spPr bwMode="auto">
        <a:xfrm rot="5400000">
          <a:off x="11338412" y="1593609"/>
          <a:ext cx="1123463" cy="7656635"/>
        </a:xfrm>
        <a:prstGeom prst="trapezoid">
          <a:avLst>
            <a:gd name="adj" fmla="val 5000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pt-PT" sz="1100"/>
        </a:p>
      </xdr:txBody>
    </xdr:sp>
    <xdr:clientData/>
  </xdr:twoCellAnchor>
  <xdr:twoCellAnchor>
    <xdr:from>
      <xdr:col>9</xdr:col>
      <xdr:colOff>525097</xdr:colOff>
      <xdr:row>19</xdr:row>
      <xdr:rowOff>109903</xdr:rowOff>
    </xdr:from>
    <xdr:to>
      <xdr:col>9</xdr:col>
      <xdr:colOff>525098</xdr:colOff>
      <xdr:row>22</xdr:row>
      <xdr:rowOff>293077</xdr:rowOff>
    </xdr:to>
    <xdr:cxnSp macro="">
      <xdr:nvCxnSpPr>
        <xdr:cNvPr id="5" name="Conexão reta 4"/>
        <xdr:cNvCxnSpPr/>
      </xdr:nvCxnSpPr>
      <xdr:spPr bwMode="auto">
        <a:xfrm flipH="1">
          <a:off x="9244135" y="4909038"/>
          <a:ext cx="1" cy="117230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7</xdr:col>
      <xdr:colOff>427404</xdr:colOff>
      <xdr:row>22</xdr:row>
      <xdr:rowOff>36635</xdr:rowOff>
    </xdr:from>
    <xdr:to>
      <xdr:col>7</xdr:col>
      <xdr:colOff>429116</xdr:colOff>
      <xdr:row>22</xdr:row>
      <xdr:rowOff>322873</xdr:rowOff>
    </xdr:to>
    <xdr:cxnSp macro="">
      <xdr:nvCxnSpPr>
        <xdr:cNvPr id="10" name="Conexão reta 9"/>
        <xdr:cNvCxnSpPr/>
      </xdr:nvCxnSpPr>
      <xdr:spPr bwMode="auto">
        <a:xfrm>
          <a:off x="6801827" y="5824904"/>
          <a:ext cx="1712" cy="28623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8</xdr:col>
      <xdr:colOff>24423</xdr:colOff>
      <xdr:row>18</xdr:row>
      <xdr:rowOff>122116</xdr:rowOff>
    </xdr:from>
    <xdr:to>
      <xdr:col>9</xdr:col>
      <xdr:colOff>97692</xdr:colOff>
      <xdr:row>19</xdr:row>
      <xdr:rowOff>195385</xdr:rowOff>
    </xdr:to>
    <xdr:sp macro="" textlink="">
      <xdr:nvSpPr>
        <xdr:cNvPr id="6" name="CaixaDeTexto 5"/>
        <xdr:cNvSpPr txBox="1"/>
      </xdr:nvSpPr>
      <xdr:spPr>
        <a:xfrm>
          <a:off x="7852019" y="4591539"/>
          <a:ext cx="964711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400"/>
            <a:t>d=32 cm</a:t>
          </a:r>
        </a:p>
      </xdr:txBody>
    </xdr:sp>
    <xdr:clientData/>
  </xdr:twoCellAnchor>
  <xdr:twoCellAnchor>
    <xdr:from>
      <xdr:col>6</xdr:col>
      <xdr:colOff>305289</xdr:colOff>
      <xdr:row>22</xdr:row>
      <xdr:rowOff>24423</xdr:rowOff>
    </xdr:from>
    <xdr:to>
      <xdr:col>7</xdr:col>
      <xdr:colOff>85481</xdr:colOff>
      <xdr:row>23</xdr:row>
      <xdr:rowOff>24423</xdr:rowOff>
    </xdr:to>
    <xdr:sp macro="" textlink="">
      <xdr:nvSpPr>
        <xdr:cNvPr id="47" name="Trapézio 46"/>
        <xdr:cNvSpPr/>
      </xdr:nvSpPr>
      <xdr:spPr bwMode="auto">
        <a:xfrm>
          <a:off x="5287597" y="5812692"/>
          <a:ext cx="1172307" cy="329712"/>
        </a:xfrm>
        <a:prstGeom prst="trapezoid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pt-PT" sz="1100"/>
        </a:p>
      </xdr:txBody>
    </xdr:sp>
    <xdr:clientData/>
  </xdr:twoCellAnchor>
  <xdr:twoCellAnchor>
    <xdr:from>
      <xdr:col>5</xdr:col>
      <xdr:colOff>610578</xdr:colOff>
      <xdr:row>22</xdr:row>
      <xdr:rowOff>305289</xdr:rowOff>
    </xdr:from>
    <xdr:to>
      <xdr:col>7</xdr:col>
      <xdr:colOff>390770</xdr:colOff>
      <xdr:row>23</xdr:row>
      <xdr:rowOff>73269</xdr:rowOff>
    </xdr:to>
    <xdr:sp macro="" textlink="">
      <xdr:nvSpPr>
        <xdr:cNvPr id="48" name="Forma livre 47"/>
        <xdr:cNvSpPr/>
      </xdr:nvSpPr>
      <xdr:spPr bwMode="auto">
        <a:xfrm>
          <a:off x="4860193" y="6093558"/>
          <a:ext cx="1905000" cy="97692"/>
        </a:xfrm>
        <a:custGeom>
          <a:avLst/>
          <a:gdLst>
            <a:gd name="connsiteX0" fmla="*/ 0 w 1905000"/>
            <a:gd name="connsiteY0" fmla="*/ 36634 h 97692"/>
            <a:gd name="connsiteX1" fmla="*/ 109904 w 1905000"/>
            <a:gd name="connsiteY1" fmla="*/ 61057 h 97692"/>
            <a:gd name="connsiteX2" fmla="*/ 146538 w 1905000"/>
            <a:gd name="connsiteY2" fmla="*/ 85480 h 97692"/>
            <a:gd name="connsiteX3" fmla="*/ 280865 w 1905000"/>
            <a:gd name="connsiteY3" fmla="*/ 73269 h 97692"/>
            <a:gd name="connsiteX4" fmla="*/ 329711 w 1905000"/>
            <a:gd name="connsiteY4" fmla="*/ 48846 h 97692"/>
            <a:gd name="connsiteX5" fmla="*/ 366346 w 1905000"/>
            <a:gd name="connsiteY5" fmla="*/ 36634 h 97692"/>
            <a:gd name="connsiteX6" fmla="*/ 488461 w 1905000"/>
            <a:gd name="connsiteY6" fmla="*/ 48846 h 97692"/>
            <a:gd name="connsiteX7" fmla="*/ 525096 w 1905000"/>
            <a:gd name="connsiteY7" fmla="*/ 73269 h 97692"/>
            <a:gd name="connsiteX8" fmla="*/ 561730 w 1905000"/>
            <a:gd name="connsiteY8" fmla="*/ 36634 h 97692"/>
            <a:gd name="connsiteX9" fmla="*/ 598365 w 1905000"/>
            <a:gd name="connsiteY9" fmla="*/ 24423 h 97692"/>
            <a:gd name="connsiteX10" fmla="*/ 635000 w 1905000"/>
            <a:gd name="connsiteY10" fmla="*/ 48846 h 97692"/>
            <a:gd name="connsiteX11" fmla="*/ 708269 w 1905000"/>
            <a:gd name="connsiteY11" fmla="*/ 73269 h 97692"/>
            <a:gd name="connsiteX12" fmla="*/ 744904 w 1905000"/>
            <a:gd name="connsiteY12" fmla="*/ 48846 h 97692"/>
            <a:gd name="connsiteX13" fmla="*/ 915865 w 1905000"/>
            <a:gd name="connsiteY13" fmla="*/ 73269 h 97692"/>
            <a:gd name="connsiteX14" fmla="*/ 1001346 w 1905000"/>
            <a:gd name="connsiteY14" fmla="*/ 97692 h 97692"/>
            <a:gd name="connsiteX15" fmla="*/ 1135673 w 1905000"/>
            <a:gd name="connsiteY15" fmla="*/ 85480 h 97692"/>
            <a:gd name="connsiteX16" fmla="*/ 1160096 w 1905000"/>
            <a:gd name="connsiteY16" fmla="*/ 48846 h 97692"/>
            <a:gd name="connsiteX17" fmla="*/ 1355480 w 1905000"/>
            <a:gd name="connsiteY17" fmla="*/ 61057 h 97692"/>
            <a:gd name="connsiteX18" fmla="*/ 1550865 w 1905000"/>
            <a:gd name="connsiteY18" fmla="*/ 61057 h 97692"/>
            <a:gd name="connsiteX19" fmla="*/ 1587500 w 1905000"/>
            <a:gd name="connsiteY19" fmla="*/ 36634 h 97692"/>
            <a:gd name="connsiteX20" fmla="*/ 1843942 w 1905000"/>
            <a:gd name="connsiteY20" fmla="*/ 61057 h 97692"/>
            <a:gd name="connsiteX21" fmla="*/ 1892788 w 1905000"/>
            <a:gd name="connsiteY21" fmla="*/ 48846 h 97692"/>
            <a:gd name="connsiteX22" fmla="*/ 1905000 w 1905000"/>
            <a:gd name="connsiteY22" fmla="*/ 0 h 976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</a:cxnLst>
          <a:rect l="l" t="t" r="r" b="b"/>
          <a:pathLst>
            <a:path w="1905000" h="97692">
              <a:moveTo>
                <a:pt x="0" y="36634"/>
              </a:moveTo>
              <a:cubicBezTo>
                <a:pt x="10859" y="38806"/>
                <a:pt x="94820" y="54593"/>
                <a:pt x="109904" y="61057"/>
              </a:cubicBezTo>
              <a:cubicBezTo>
                <a:pt x="123394" y="66838"/>
                <a:pt x="134327" y="77339"/>
                <a:pt x="146538" y="85480"/>
              </a:cubicBezTo>
              <a:cubicBezTo>
                <a:pt x="191314" y="81410"/>
                <a:pt x="236778" y="82086"/>
                <a:pt x="280865" y="73269"/>
              </a:cubicBezTo>
              <a:cubicBezTo>
                <a:pt x="298715" y="69699"/>
                <a:pt x="312979" y="56017"/>
                <a:pt x="329711" y="48846"/>
              </a:cubicBezTo>
              <a:cubicBezTo>
                <a:pt x="341542" y="43775"/>
                <a:pt x="354134" y="40705"/>
                <a:pt x="366346" y="36634"/>
              </a:cubicBezTo>
              <a:cubicBezTo>
                <a:pt x="407051" y="40705"/>
                <a:pt x="448601" y="39647"/>
                <a:pt x="488461" y="48846"/>
              </a:cubicBezTo>
              <a:cubicBezTo>
                <a:pt x="502762" y="52146"/>
                <a:pt x="510619" y="75682"/>
                <a:pt x="525096" y="73269"/>
              </a:cubicBezTo>
              <a:cubicBezTo>
                <a:pt x="542131" y="70430"/>
                <a:pt x="547361" y="46213"/>
                <a:pt x="561730" y="36634"/>
              </a:cubicBezTo>
              <a:cubicBezTo>
                <a:pt x="572440" y="29494"/>
                <a:pt x="586153" y="28493"/>
                <a:pt x="598365" y="24423"/>
              </a:cubicBezTo>
              <a:cubicBezTo>
                <a:pt x="610577" y="32564"/>
                <a:pt x="621588" y="42885"/>
                <a:pt x="635000" y="48846"/>
              </a:cubicBezTo>
              <a:cubicBezTo>
                <a:pt x="658525" y="59302"/>
                <a:pt x="708269" y="73269"/>
                <a:pt x="708269" y="73269"/>
              </a:cubicBezTo>
              <a:cubicBezTo>
                <a:pt x="720481" y="65128"/>
                <a:pt x="730265" y="49892"/>
                <a:pt x="744904" y="48846"/>
              </a:cubicBezTo>
              <a:cubicBezTo>
                <a:pt x="862098" y="40475"/>
                <a:pt x="845152" y="53066"/>
                <a:pt x="915865" y="73269"/>
              </a:cubicBezTo>
              <a:cubicBezTo>
                <a:pt x="1023200" y="103936"/>
                <a:pt x="913507" y="68412"/>
                <a:pt x="1001346" y="97692"/>
              </a:cubicBezTo>
              <a:cubicBezTo>
                <a:pt x="1046122" y="93621"/>
                <a:pt x="1092701" y="98702"/>
                <a:pt x="1135673" y="85480"/>
              </a:cubicBezTo>
              <a:cubicBezTo>
                <a:pt x="1149700" y="81164"/>
                <a:pt x="1145510" y="50467"/>
                <a:pt x="1160096" y="48846"/>
              </a:cubicBezTo>
              <a:cubicBezTo>
                <a:pt x="1224952" y="41640"/>
                <a:pt x="1290352" y="56987"/>
                <a:pt x="1355480" y="61057"/>
              </a:cubicBezTo>
              <a:cubicBezTo>
                <a:pt x="1439876" y="75123"/>
                <a:pt x="1452397" y="83781"/>
                <a:pt x="1550865" y="61057"/>
              </a:cubicBezTo>
              <a:cubicBezTo>
                <a:pt x="1565166" y="57757"/>
                <a:pt x="1575288" y="44775"/>
                <a:pt x="1587500" y="36634"/>
              </a:cubicBezTo>
              <a:cubicBezTo>
                <a:pt x="1691068" y="57349"/>
                <a:pt x="1695367" y="61057"/>
                <a:pt x="1843942" y="61057"/>
              </a:cubicBezTo>
              <a:cubicBezTo>
                <a:pt x="1860725" y="61057"/>
                <a:pt x="1876506" y="52916"/>
                <a:pt x="1892788" y="48846"/>
              </a:cubicBezTo>
              <a:lnTo>
                <a:pt x="1905000" y="0"/>
              </a:lnTo>
            </a:path>
          </a:pathLst>
        </a:custGeom>
        <a:noFill/>
        <a:ln w="38100" cap="flat" cmpd="sng" algn="ctr">
          <a:solidFill>
            <a:schemeClr val="bg2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pt-PT" sz="1100"/>
        </a:p>
      </xdr:txBody>
    </xdr:sp>
    <xdr:clientData/>
  </xdr:twoCellAnchor>
  <xdr:twoCellAnchor>
    <xdr:from>
      <xdr:col>4</xdr:col>
      <xdr:colOff>219809</xdr:colOff>
      <xdr:row>21</xdr:row>
      <xdr:rowOff>207596</xdr:rowOff>
    </xdr:from>
    <xdr:to>
      <xdr:col>6</xdr:col>
      <xdr:colOff>439616</xdr:colOff>
      <xdr:row>22</xdr:row>
      <xdr:rowOff>280866</xdr:rowOff>
    </xdr:to>
    <xdr:sp macro="" textlink="">
      <xdr:nvSpPr>
        <xdr:cNvPr id="51" name="CaixaDeTexto 50"/>
        <xdr:cNvSpPr txBox="1"/>
      </xdr:nvSpPr>
      <xdr:spPr>
        <a:xfrm>
          <a:off x="3468078" y="5666154"/>
          <a:ext cx="1953846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400"/>
            <a:t>dcepo=32 cm</a:t>
          </a:r>
        </a:p>
      </xdr:txBody>
    </xdr:sp>
    <xdr:clientData/>
  </xdr:twoCellAnchor>
  <xdr:twoCellAnchor>
    <xdr:from>
      <xdr:col>7</xdr:col>
      <xdr:colOff>421054</xdr:colOff>
      <xdr:row>22</xdr:row>
      <xdr:rowOff>5862</xdr:rowOff>
    </xdr:from>
    <xdr:to>
      <xdr:col>8</xdr:col>
      <xdr:colOff>158750</xdr:colOff>
      <xdr:row>23</xdr:row>
      <xdr:rowOff>79131</xdr:rowOff>
    </xdr:to>
    <xdr:sp macro="" textlink="">
      <xdr:nvSpPr>
        <xdr:cNvPr id="53" name="CaixaDeTexto 52"/>
        <xdr:cNvSpPr txBox="1"/>
      </xdr:nvSpPr>
      <xdr:spPr>
        <a:xfrm>
          <a:off x="6795477" y="5794131"/>
          <a:ext cx="1190869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400"/>
            <a:t>h=11 cm</a:t>
          </a:r>
        </a:p>
      </xdr:txBody>
    </xdr:sp>
    <xdr:clientData/>
  </xdr:twoCellAnchor>
  <xdr:twoCellAnchor>
    <xdr:from>
      <xdr:col>8</xdr:col>
      <xdr:colOff>402981</xdr:colOff>
      <xdr:row>20</xdr:row>
      <xdr:rowOff>158750</xdr:rowOff>
    </xdr:from>
    <xdr:to>
      <xdr:col>10</xdr:col>
      <xdr:colOff>42984</xdr:colOff>
      <xdr:row>21</xdr:row>
      <xdr:rowOff>232019</xdr:rowOff>
    </xdr:to>
    <xdr:sp macro="" textlink="">
      <xdr:nvSpPr>
        <xdr:cNvPr id="58" name="CaixaDeTexto 57"/>
        <xdr:cNvSpPr txBox="1"/>
      </xdr:nvSpPr>
      <xdr:spPr>
        <a:xfrm>
          <a:off x="8230577" y="5287596"/>
          <a:ext cx="1190869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400"/>
            <a:t>1.19</a:t>
          </a:r>
          <a:r>
            <a:rPr lang="pt-PT" sz="1400" baseline="0"/>
            <a:t> m</a:t>
          </a:r>
          <a:endParaRPr lang="pt-PT" sz="1400"/>
        </a:p>
      </xdr:txBody>
    </xdr:sp>
    <xdr:clientData/>
  </xdr:twoCellAnchor>
  <xdr:twoCellAnchor>
    <xdr:from>
      <xdr:col>8</xdr:col>
      <xdr:colOff>256442</xdr:colOff>
      <xdr:row>21</xdr:row>
      <xdr:rowOff>122115</xdr:rowOff>
    </xdr:from>
    <xdr:to>
      <xdr:col>9</xdr:col>
      <xdr:colOff>525097</xdr:colOff>
      <xdr:row>21</xdr:row>
      <xdr:rowOff>122115</xdr:rowOff>
    </xdr:to>
    <xdr:cxnSp macro="">
      <xdr:nvCxnSpPr>
        <xdr:cNvPr id="57" name="Conexão reta 56"/>
        <xdr:cNvCxnSpPr/>
      </xdr:nvCxnSpPr>
      <xdr:spPr bwMode="auto">
        <a:xfrm>
          <a:off x="8084038" y="5580673"/>
          <a:ext cx="116009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11</xdr:col>
      <xdr:colOff>170962</xdr:colOff>
      <xdr:row>19</xdr:row>
      <xdr:rowOff>232019</xdr:rowOff>
    </xdr:from>
    <xdr:to>
      <xdr:col>11</xdr:col>
      <xdr:colOff>183174</xdr:colOff>
      <xdr:row>22</xdr:row>
      <xdr:rowOff>134327</xdr:rowOff>
    </xdr:to>
    <xdr:cxnSp macro="">
      <xdr:nvCxnSpPr>
        <xdr:cNvPr id="61" name="Conexão reta 60"/>
        <xdr:cNvCxnSpPr/>
      </xdr:nvCxnSpPr>
      <xdr:spPr bwMode="auto">
        <a:xfrm>
          <a:off x="10795000" y="5031154"/>
          <a:ext cx="12212" cy="891442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10</xdr:col>
      <xdr:colOff>408842</xdr:colOff>
      <xdr:row>20</xdr:row>
      <xdr:rowOff>140188</xdr:rowOff>
    </xdr:from>
    <xdr:to>
      <xdr:col>11</xdr:col>
      <xdr:colOff>354135</xdr:colOff>
      <xdr:row>21</xdr:row>
      <xdr:rowOff>213457</xdr:rowOff>
    </xdr:to>
    <xdr:sp macro="" textlink="">
      <xdr:nvSpPr>
        <xdr:cNvPr id="62" name="CaixaDeTexto 61"/>
        <xdr:cNvSpPr txBox="1"/>
      </xdr:nvSpPr>
      <xdr:spPr>
        <a:xfrm>
          <a:off x="9787304" y="5269034"/>
          <a:ext cx="1190869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400" baseline="0"/>
            <a:t>2.2 m</a:t>
          </a:r>
          <a:endParaRPr lang="pt-PT" sz="1400"/>
        </a:p>
      </xdr:txBody>
    </xdr:sp>
    <xdr:clientData/>
  </xdr:twoCellAnchor>
  <xdr:twoCellAnchor>
    <xdr:from>
      <xdr:col>10</xdr:col>
      <xdr:colOff>262303</xdr:colOff>
      <xdr:row>21</xdr:row>
      <xdr:rowOff>103553</xdr:rowOff>
    </xdr:from>
    <xdr:to>
      <xdr:col>11</xdr:col>
      <xdr:colOff>176824</xdr:colOff>
      <xdr:row>21</xdr:row>
      <xdr:rowOff>103553</xdr:rowOff>
    </xdr:to>
    <xdr:cxnSp macro="">
      <xdr:nvCxnSpPr>
        <xdr:cNvPr id="63" name="Conexão reta 62"/>
        <xdr:cNvCxnSpPr/>
      </xdr:nvCxnSpPr>
      <xdr:spPr bwMode="auto">
        <a:xfrm>
          <a:off x="9640765" y="5562111"/>
          <a:ext cx="116009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12</xdr:col>
      <xdr:colOff>24424</xdr:colOff>
      <xdr:row>19</xdr:row>
      <xdr:rowOff>293077</xdr:rowOff>
    </xdr:from>
    <xdr:to>
      <xdr:col>12</xdr:col>
      <xdr:colOff>36636</xdr:colOff>
      <xdr:row>22</xdr:row>
      <xdr:rowOff>24423</xdr:rowOff>
    </xdr:to>
    <xdr:cxnSp macro="">
      <xdr:nvCxnSpPr>
        <xdr:cNvPr id="64" name="Conexão reta 63"/>
        <xdr:cNvCxnSpPr/>
      </xdr:nvCxnSpPr>
      <xdr:spPr bwMode="auto">
        <a:xfrm flipH="1">
          <a:off x="12235962" y="5092212"/>
          <a:ext cx="12212" cy="72048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11</xdr:col>
      <xdr:colOff>610089</xdr:colOff>
      <xdr:row>20</xdr:row>
      <xdr:rowOff>97203</xdr:rowOff>
    </xdr:from>
    <xdr:to>
      <xdr:col>12</xdr:col>
      <xdr:colOff>213458</xdr:colOff>
      <xdr:row>21</xdr:row>
      <xdr:rowOff>170472</xdr:rowOff>
    </xdr:to>
    <xdr:sp macro="" textlink="">
      <xdr:nvSpPr>
        <xdr:cNvPr id="65" name="CaixaDeTexto 64"/>
        <xdr:cNvSpPr txBox="1"/>
      </xdr:nvSpPr>
      <xdr:spPr>
        <a:xfrm>
          <a:off x="11234127" y="5226049"/>
          <a:ext cx="1190869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400" baseline="0"/>
            <a:t>2.2 m</a:t>
          </a:r>
          <a:endParaRPr lang="pt-PT" sz="1400"/>
        </a:p>
      </xdr:txBody>
    </xdr:sp>
    <xdr:clientData/>
  </xdr:twoCellAnchor>
  <xdr:twoCellAnchor>
    <xdr:from>
      <xdr:col>11</xdr:col>
      <xdr:colOff>463550</xdr:colOff>
      <xdr:row>21</xdr:row>
      <xdr:rowOff>60568</xdr:rowOff>
    </xdr:from>
    <xdr:to>
      <xdr:col>12</xdr:col>
      <xdr:colOff>36147</xdr:colOff>
      <xdr:row>21</xdr:row>
      <xdr:rowOff>60568</xdr:rowOff>
    </xdr:to>
    <xdr:cxnSp macro="">
      <xdr:nvCxnSpPr>
        <xdr:cNvPr id="66" name="Conexão reta 65"/>
        <xdr:cNvCxnSpPr/>
      </xdr:nvCxnSpPr>
      <xdr:spPr bwMode="auto">
        <a:xfrm>
          <a:off x="11087588" y="5519126"/>
          <a:ext cx="116009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12</xdr:col>
      <xdr:colOff>1440962</xdr:colOff>
      <xdr:row>20</xdr:row>
      <xdr:rowOff>85481</xdr:rowOff>
    </xdr:from>
    <xdr:to>
      <xdr:col>12</xdr:col>
      <xdr:colOff>1453175</xdr:colOff>
      <xdr:row>22</xdr:row>
      <xdr:rowOff>24423</xdr:rowOff>
    </xdr:to>
    <xdr:cxnSp macro="">
      <xdr:nvCxnSpPr>
        <xdr:cNvPr id="67" name="Conexão reta 66"/>
        <xdr:cNvCxnSpPr/>
      </xdr:nvCxnSpPr>
      <xdr:spPr bwMode="auto">
        <a:xfrm flipH="1">
          <a:off x="13652500" y="5214327"/>
          <a:ext cx="12213" cy="59836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12</xdr:col>
      <xdr:colOff>432777</xdr:colOff>
      <xdr:row>20</xdr:row>
      <xdr:rowOff>54218</xdr:rowOff>
    </xdr:from>
    <xdr:to>
      <xdr:col>13</xdr:col>
      <xdr:colOff>48357</xdr:colOff>
      <xdr:row>21</xdr:row>
      <xdr:rowOff>127487</xdr:rowOff>
    </xdr:to>
    <xdr:sp macro="" textlink="">
      <xdr:nvSpPr>
        <xdr:cNvPr id="68" name="CaixaDeTexto 67"/>
        <xdr:cNvSpPr txBox="1"/>
      </xdr:nvSpPr>
      <xdr:spPr>
        <a:xfrm>
          <a:off x="12644315" y="5183064"/>
          <a:ext cx="1190869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400" baseline="0"/>
            <a:t>2.2 m</a:t>
          </a:r>
          <a:endParaRPr lang="pt-PT" sz="1400"/>
        </a:p>
      </xdr:txBody>
    </xdr:sp>
    <xdr:clientData/>
  </xdr:twoCellAnchor>
  <xdr:twoCellAnchor>
    <xdr:from>
      <xdr:col>12</xdr:col>
      <xdr:colOff>286238</xdr:colOff>
      <xdr:row>21</xdr:row>
      <xdr:rowOff>17583</xdr:rowOff>
    </xdr:from>
    <xdr:to>
      <xdr:col>12</xdr:col>
      <xdr:colOff>1446335</xdr:colOff>
      <xdr:row>21</xdr:row>
      <xdr:rowOff>17583</xdr:rowOff>
    </xdr:to>
    <xdr:cxnSp macro="">
      <xdr:nvCxnSpPr>
        <xdr:cNvPr id="69" name="Conexão reta 68"/>
        <xdr:cNvCxnSpPr/>
      </xdr:nvCxnSpPr>
      <xdr:spPr bwMode="auto">
        <a:xfrm>
          <a:off x="12497776" y="5476141"/>
          <a:ext cx="116009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13</xdr:col>
      <xdr:colOff>109905</xdr:colOff>
      <xdr:row>20</xdr:row>
      <xdr:rowOff>24423</xdr:rowOff>
    </xdr:from>
    <xdr:to>
      <xdr:col>14</xdr:col>
      <xdr:colOff>629139</xdr:colOff>
      <xdr:row>21</xdr:row>
      <xdr:rowOff>97692</xdr:rowOff>
    </xdr:to>
    <xdr:sp macro="" textlink="">
      <xdr:nvSpPr>
        <xdr:cNvPr id="71" name="CaixaDeTexto 70"/>
        <xdr:cNvSpPr txBox="1"/>
      </xdr:nvSpPr>
      <xdr:spPr>
        <a:xfrm>
          <a:off x="13896732" y="5153269"/>
          <a:ext cx="1190869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400"/>
            <a:t>1.15</a:t>
          </a:r>
          <a:r>
            <a:rPr lang="pt-PT" sz="1400" baseline="0"/>
            <a:t> m</a:t>
          </a:r>
          <a:endParaRPr lang="pt-PT" sz="1400"/>
        </a:p>
      </xdr:txBody>
    </xdr:sp>
    <xdr:clientData/>
  </xdr:twoCellAnchor>
  <xdr:twoCellAnchor>
    <xdr:from>
      <xdr:col>12</xdr:col>
      <xdr:colOff>1538655</xdr:colOff>
      <xdr:row>20</xdr:row>
      <xdr:rowOff>317500</xdr:rowOff>
    </xdr:from>
    <xdr:to>
      <xdr:col>14</xdr:col>
      <xdr:colOff>451828</xdr:colOff>
      <xdr:row>20</xdr:row>
      <xdr:rowOff>317500</xdr:rowOff>
    </xdr:to>
    <xdr:cxnSp macro="">
      <xdr:nvCxnSpPr>
        <xdr:cNvPr id="72" name="Conexão reta 71"/>
        <xdr:cNvCxnSpPr/>
      </xdr:nvCxnSpPr>
      <xdr:spPr bwMode="auto">
        <a:xfrm>
          <a:off x="13750193" y="5446346"/>
          <a:ext cx="116009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10</xdr:col>
      <xdr:colOff>1153745</xdr:colOff>
      <xdr:row>18</xdr:row>
      <xdr:rowOff>262305</xdr:rowOff>
    </xdr:from>
    <xdr:to>
      <xdr:col>11</xdr:col>
      <xdr:colOff>872880</xdr:colOff>
      <xdr:row>20</xdr:row>
      <xdr:rowOff>5863</xdr:rowOff>
    </xdr:to>
    <xdr:sp macro="" textlink="">
      <xdr:nvSpPr>
        <xdr:cNvPr id="73" name="CaixaDeTexto 72"/>
        <xdr:cNvSpPr txBox="1"/>
      </xdr:nvSpPr>
      <xdr:spPr>
        <a:xfrm>
          <a:off x="10532207" y="4731728"/>
          <a:ext cx="964711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400"/>
            <a:t>d=17.8 cm</a:t>
          </a:r>
        </a:p>
      </xdr:txBody>
    </xdr:sp>
    <xdr:clientData/>
  </xdr:twoCellAnchor>
  <xdr:twoCellAnchor>
    <xdr:from>
      <xdr:col>9</xdr:col>
      <xdr:colOff>268165</xdr:colOff>
      <xdr:row>18</xdr:row>
      <xdr:rowOff>170962</xdr:rowOff>
    </xdr:from>
    <xdr:to>
      <xdr:col>10</xdr:col>
      <xdr:colOff>573452</xdr:colOff>
      <xdr:row>19</xdr:row>
      <xdr:rowOff>182685</xdr:rowOff>
    </xdr:to>
    <xdr:sp macro="" textlink="">
      <xdr:nvSpPr>
        <xdr:cNvPr id="74" name="CaixaDeTexto 73"/>
        <xdr:cNvSpPr txBox="1"/>
      </xdr:nvSpPr>
      <xdr:spPr>
        <a:xfrm>
          <a:off x="8987203" y="4640385"/>
          <a:ext cx="964711" cy="341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400"/>
            <a:t>d=24.5 cm</a:t>
          </a:r>
        </a:p>
      </xdr:txBody>
    </xdr:sp>
    <xdr:clientData/>
  </xdr:twoCellAnchor>
  <xdr:twoCellAnchor>
    <xdr:from>
      <xdr:col>11</xdr:col>
      <xdr:colOff>1263161</xdr:colOff>
      <xdr:row>18</xdr:row>
      <xdr:rowOff>322874</xdr:rowOff>
    </xdr:from>
    <xdr:to>
      <xdr:col>12</xdr:col>
      <xdr:colOff>640372</xdr:colOff>
      <xdr:row>20</xdr:row>
      <xdr:rowOff>66432</xdr:rowOff>
    </xdr:to>
    <xdr:sp macro="" textlink="">
      <xdr:nvSpPr>
        <xdr:cNvPr id="75" name="CaixaDeTexto 74"/>
        <xdr:cNvSpPr txBox="1"/>
      </xdr:nvSpPr>
      <xdr:spPr>
        <a:xfrm>
          <a:off x="11887199" y="4792297"/>
          <a:ext cx="964711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400"/>
            <a:t>d=10.1 cm</a:t>
          </a:r>
        </a:p>
      </xdr:txBody>
    </xdr:sp>
    <xdr:clientData/>
  </xdr:twoCellAnchor>
  <xdr:twoCellAnchor>
    <xdr:from>
      <xdr:col>12</xdr:col>
      <xdr:colOff>1098061</xdr:colOff>
      <xdr:row>19</xdr:row>
      <xdr:rowOff>108927</xdr:rowOff>
    </xdr:from>
    <xdr:to>
      <xdr:col>13</xdr:col>
      <xdr:colOff>487483</xdr:colOff>
      <xdr:row>20</xdr:row>
      <xdr:rowOff>182197</xdr:rowOff>
    </xdr:to>
    <xdr:sp macro="" textlink="">
      <xdr:nvSpPr>
        <xdr:cNvPr id="81" name="CaixaDeTexto 80"/>
        <xdr:cNvSpPr txBox="1"/>
      </xdr:nvSpPr>
      <xdr:spPr>
        <a:xfrm>
          <a:off x="13309599" y="4908062"/>
          <a:ext cx="964711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400"/>
            <a:t>d=5 cm</a:t>
          </a:r>
        </a:p>
      </xdr:txBody>
    </xdr:sp>
    <xdr:clientData/>
  </xdr:twoCellAnchor>
  <xdr:twoCellAnchor>
    <xdr:from>
      <xdr:col>7</xdr:col>
      <xdr:colOff>219807</xdr:colOff>
      <xdr:row>66</xdr:row>
      <xdr:rowOff>36636</xdr:rowOff>
    </xdr:from>
    <xdr:to>
      <xdr:col>13</xdr:col>
      <xdr:colOff>464038</xdr:colOff>
      <xdr:row>71</xdr:row>
      <xdr:rowOff>3</xdr:rowOff>
    </xdr:to>
    <xdr:sp macro="" textlink="">
      <xdr:nvSpPr>
        <xdr:cNvPr id="108" name="Trapézio 107"/>
        <xdr:cNvSpPr/>
      </xdr:nvSpPr>
      <xdr:spPr bwMode="auto">
        <a:xfrm rot="5400000">
          <a:off x="9860816" y="14769858"/>
          <a:ext cx="1123463" cy="7656635"/>
        </a:xfrm>
        <a:prstGeom prst="trapezoid">
          <a:avLst>
            <a:gd name="adj" fmla="val 5000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pt-PT" sz="1100"/>
        </a:p>
      </xdr:txBody>
    </xdr:sp>
    <xdr:clientData/>
  </xdr:twoCellAnchor>
  <xdr:twoCellAnchor>
    <xdr:from>
      <xdr:col>7</xdr:col>
      <xdr:colOff>1392116</xdr:colOff>
      <xdr:row>66</xdr:row>
      <xdr:rowOff>85479</xdr:rowOff>
    </xdr:from>
    <xdr:to>
      <xdr:col>7</xdr:col>
      <xdr:colOff>1392117</xdr:colOff>
      <xdr:row>71</xdr:row>
      <xdr:rowOff>97691</xdr:rowOff>
    </xdr:to>
    <xdr:cxnSp macro="">
      <xdr:nvCxnSpPr>
        <xdr:cNvPr id="109" name="Conexão reta 108"/>
        <xdr:cNvCxnSpPr/>
      </xdr:nvCxnSpPr>
      <xdr:spPr bwMode="auto">
        <a:xfrm flipH="1">
          <a:off x="7766539" y="18085287"/>
          <a:ext cx="1" cy="117230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7</xdr:col>
      <xdr:colOff>0</xdr:colOff>
      <xdr:row>65</xdr:row>
      <xdr:rowOff>0</xdr:rowOff>
    </xdr:from>
    <xdr:to>
      <xdr:col>7</xdr:col>
      <xdr:colOff>964711</xdr:colOff>
      <xdr:row>66</xdr:row>
      <xdr:rowOff>170961</xdr:rowOff>
    </xdr:to>
    <xdr:sp macro="" textlink="">
      <xdr:nvSpPr>
        <xdr:cNvPr id="110" name="CaixaDeTexto 109"/>
        <xdr:cNvSpPr txBox="1"/>
      </xdr:nvSpPr>
      <xdr:spPr>
        <a:xfrm>
          <a:off x="6374423" y="17767788"/>
          <a:ext cx="964711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400"/>
            <a:t>d=32 cm</a:t>
          </a:r>
        </a:p>
      </xdr:txBody>
    </xdr:sp>
    <xdr:clientData/>
  </xdr:twoCellAnchor>
  <xdr:twoCellAnchor>
    <xdr:from>
      <xdr:col>7</xdr:col>
      <xdr:colOff>378558</xdr:colOff>
      <xdr:row>67</xdr:row>
      <xdr:rowOff>232018</xdr:rowOff>
    </xdr:from>
    <xdr:to>
      <xdr:col>8</xdr:col>
      <xdr:colOff>116254</xdr:colOff>
      <xdr:row>69</xdr:row>
      <xdr:rowOff>170961</xdr:rowOff>
    </xdr:to>
    <xdr:sp macro="" textlink="">
      <xdr:nvSpPr>
        <xdr:cNvPr id="111" name="CaixaDeTexto 110"/>
        <xdr:cNvSpPr txBox="1"/>
      </xdr:nvSpPr>
      <xdr:spPr>
        <a:xfrm>
          <a:off x="6752981" y="18463845"/>
          <a:ext cx="1190869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400"/>
            <a:t>1.19</a:t>
          </a:r>
          <a:r>
            <a:rPr lang="pt-PT" sz="1400" baseline="0"/>
            <a:t> m</a:t>
          </a:r>
          <a:endParaRPr lang="pt-PT" sz="1400"/>
        </a:p>
      </xdr:txBody>
    </xdr:sp>
    <xdr:clientData/>
  </xdr:twoCellAnchor>
  <xdr:twoCellAnchor>
    <xdr:from>
      <xdr:col>7</xdr:col>
      <xdr:colOff>232019</xdr:colOff>
      <xdr:row>69</xdr:row>
      <xdr:rowOff>61057</xdr:rowOff>
    </xdr:from>
    <xdr:to>
      <xdr:col>7</xdr:col>
      <xdr:colOff>1392116</xdr:colOff>
      <xdr:row>69</xdr:row>
      <xdr:rowOff>61057</xdr:rowOff>
    </xdr:to>
    <xdr:cxnSp macro="">
      <xdr:nvCxnSpPr>
        <xdr:cNvPr id="112" name="Conexão reta 111"/>
        <xdr:cNvCxnSpPr/>
      </xdr:nvCxnSpPr>
      <xdr:spPr bwMode="auto">
        <a:xfrm>
          <a:off x="6606442" y="18756922"/>
          <a:ext cx="116009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8</xdr:col>
      <xdr:colOff>482112</xdr:colOff>
      <xdr:row>67</xdr:row>
      <xdr:rowOff>213456</xdr:rowOff>
    </xdr:from>
    <xdr:to>
      <xdr:col>10</xdr:col>
      <xdr:colOff>122115</xdr:colOff>
      <xdr:row>69</xdr:row>
      <xdr:rowOff>152399</xdr:rowOff>
    </xdr:to>
    <xdr:sp macro="" textlink="">
      <xdr:nvSpPr>
        <xdr:cNvPr id="113" name="CaixaDeTexto 112"/>
        <xdr:cNvSpPr txBox="1"/>
      </xdr:nvSpPr>
      <xdr:spPr>
        <a:xfrm>
          <a:off x="8309708" y="18445283"/>
          <a:ext cx="1190869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400" baseline="0"/>
            <a:t>2.2 m</a:t>
          </a:r>
          <a:endParaRPr lang="pt-PT" sz="1400"/>
        </a:p>
      </xdr:txBody>
    </xdr:sp>
    <xdr:clientData/>
  </xdr:twoCellAnchor>
  <xdr:twoCellAnchor>
    <xdr:from>
      <xdr:col>8</xdr:col>
      <xdr:colOff>335573</xdr:colOff>
      <xdr:row>69</xdr:row>
      <xdr:rowOff>42495</xdr:rowOff>
    </xdr:from>
    <xdr:to>
      <xdr:col>9</xdr:col>
      <xdr:colOff>604228</xdr:colOff>
      <xdr:row>69</xdr:row>
      <xdr:rowOff>42495</xdr:rowOff>
    </xdr:to>
    <xdr:cxnSp macro="">
      <xdr:nvCxnSpPr>
        <xdr:cNvPr id="114" name="Conexão reta 113"/>
        <xdr:cNvCxnSpPr/>
      </xdr:nvCxnSpPr>
      <xdr:spPr bwMode="auto">
        <a:xfrm>
          <a:off x="8163169" y="18738360"/>
          <a:ext cx="116009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10</xdr:col>
      <xdr:colOff>378069</xdr:colOff>
      <xdr:row>67</xdr:row>
      <xdr:rowOff>170471</xdr:rowOff>
    </xdr:from>
    <xdr:to>
      <xdr:col>11</xdr:col>
      <xdr:colOff>323362</xdr:colOff>
      <xdr:row>69</xdr:row>
      <xdr:rowOff>109414</xdr:rowOff>
    </xdr:to>
    <xdr:sp macro="" textlink="">
      <xdr:nvSpPr>
        <xdr:cNvPr id="115" name="CaixaDeTexto 114"/>
        <xdr:cNvSpPr txBox="1"/>
      </xdr:nvSpPr>
      <xdr:spPr>
        <a:xfrm>
          <a:off x="9756531" y="18402298"/>
          <a:ext cx="1190869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400" baseline="0"/>
            <a:t>2.2 m</a:t>
          </a:r>
          <a:endParaRPr lang="pt-PT" sz="1400"/>
        </a:p>
      </xdr:txBody>
    </xdr:sp>
    <xdr:clientData/>
  </xdr:twoCellAnchor>
  <xdr:twoCellAnchor>
    <xdr:from>
      <xdr:col>10</xdr:col>
      <xdr:colOff>231530</xdr:colOff>
      <xdr:row>68</xdr:row>
      <xdr:rowOff>231529</xdr:rowOff>
    </xdr:from>
    <xdr:to>
      <xdr:col>11</xdr:col>
      <xdr:colOff>146051</xdr:colOff>
      <xdr:row>68</xdr:row>
      <xdr:rowOff>231529</xdr:rowOff>
    </xdr:to>
    <xdr:cxnSp macro="">
      <xdr:nvCxnSpPr>
        <xdr:cNvPr id="116" name="Conexão reta 115"/>
        <xdr:cNvCxnSpPr/>
      </xdr:nvCxnSpPr>
      <xdr:spPr bwMode="auto">
        <a:xfrm>
          <a:off x="9609992" y="18695375"/>
          <a:ext cx="116009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11</xdr:col>
      <xdr:colOff>542681</xdr:colOff>
      <xdr:row>67</xdr:row>
      <xdr:rowOff>127486</xdr:rowOff>
    </xdr:from>
    <xdr:to>
      <xdr:col>12</xdr:col>
      <xdr:colOff>146050</xdr:colOff>
      <xdr:row>69</xdr:row>
      <xdr:rowOff>66429</xdr:rowOff>
    </xdr:to>
    <xdr:sp macro="" textlink="">
      <xdr:nvSpPr>
        <xdr:cNvPr id="117" name="CaixaDeTexto 116"/>
        <xdr:cNvSpPr txBox="1"/>
      </xdr:nvSpPr>
      <xdr:spPr>
        <a:xfrm>
          <a:off x="11166719" y="18359313"/>
          <a:ext cx="1190869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400" baseline="0"/>
            <a:t>2.2 m</a:t>
          </a:r>
          <a:endParaRPr lang="pt-PT" sz="1400"/>
        </a:p>
      </xdr:txBody>
    </xdr:sp>
    <xdr:clientData/>
  </xdr:twoCellAnchor>
  <xdr:twoCellAnchor>
    <xdr:from>
      <xdr:col>11</xdr:col>
      <xdr:colOff>396142</xdr:colOff>
      <xdr:row>68</xdr:row>
      <xdr:rowOff>188544</xdr:rowOff>
    </xdr:from>
    <xdr:to>
      <xdr:col>11</xdr:col>
      <xdr:colOff>1556239</xdr:colOff>
      <xdr:row>68</xdr:row>
      <xdr:rowOff>188544</xdr:rowOff>
    </xdr:to>
    <xdr:cxnSp macro="">
      <xdr:nvCxnSpPr>
        <xdr:cNvPr id="118" name="Conexão reta 117"/>
        <xdr:cNvCxnSpPr/>
      </xdr:nvCxnSpPr>
      <xdr:spPr bwMode="auto">
        <a:xfrm>
          <a:off x="11020180" y="18652390"/>
          <a:ext cx="116009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12</xdr:col>
      <xdr:colOff>207598</xdr:colOff>
      <xdr:row>67</xdr:row>
      <xdr:rowOff>97691</xdr:rowOff>
    </xdr:from>
    <xdr:to>
      <xdr:col>12</xdr:col>
      <xdr:colOff>1398467</xdr:colOff>
      <xdr:row>69</xdr:row>
      <xdr:rowOff>36634</xdr:rowOff>
    </xdr:to>
    <xdr:sp macro="" textlink="">
      <xdr:nvSpPr>
        <xdr:cNvPr id="119" name="CaixaDeTexto 118"/>
        <xdr:cNvSpPr txBox="1"/>
      </xdr:nvSpPr>
      <xdr:spPr>
        <a:xfrm>
          <a:off x="12419136" y="18329518"/>
          <a:ext cx="1190869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400"/>
            <a:t>1.15</a:t>
          </a:r>
          <a:r>
            <a:rPr lang="pt-PT" sz="1400" baseline="0"/>
            <a:t> m</a:t>
          </a:r>
          <a:endParaRPr lang="pt-PT" sz="1400"/>
        </a:p>
      </xdr:txBody>
    </xdr:sp>
    <xdr:clientData/>
  </xdr:twoCellAnchor>
  <xdr:twoCellAnchor>
    <xdr:from>
      <xdr:col>12</xdr:col>
      <xdr:colOff>61059</xdr:colOff>
      <xdr:row>68</xdr:row>
      <xdr:rowOff>158749</xdr:rowOff>
    </xdr:from>
    <xdr:to>
      <xdr:col>12</xdr:col>
      <xdr:colOff>1221156</xdr:colOff>
      <xdr:row>68</xdr:row>
      <xdr:rowOff>158749</xdr:rowOff>
    </xdr:to>
    <xdr:cxnSp macro="">
      <xdr:nvCxnSpPr>
        <xdr:cNvPr id="120" name="Conexão reta 119"/>
        <xdr:cNvCxnSpPr/>
      </xdr:nvCxnSpPr>
      <xdr:spPr bwMode="auto">
        <a:xfrm>
          <a:off x="12272597" y="18622595"/>
          <a:ext cx="116009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9</xdr:col>
      <xdr:colOff>335573</xdr:colOff>
      <xdr:row>65</xdr:row>
      <xdr:rowOff>140189</xdr:rowOff>
    </xdr:from>
    <xdr:to>
      <xdr:col>10</xdr:col>
      <xdr:colOff>640860</xdr:colOff>
      <xdr:row>67</xdr:row>
      <xdr:rowOff>79131</xdr:rowOff>
    </xdr:to>
    <xdr:sp macro="" textlink="">
      <xdr:nvSpPr>
        <xdr:cNvPr id="121" name="CaixaDeTexto 120"/>
        <xdr:cNvSpPr txBox="1"/>
      </xdr:nvSpPr>
      <xdr:spPr>
        <a:xfrm>
          <a:off x="9054611" y="17907977"/>
          <a:ext cx="964711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400"/>
            <a:t>d=17.8 cm</a:t>
          </a:r>
        </a:p>
      </xdr:txBody>
    </xdr:sp>
    <xdr:clientData/>
  </xdr:twoCellAnchor>
  <xdr:twoCellAnchor>
    <xdr:from>
      <xdr:col>7</xdr:col>
      <xdr:colOff>1135184</xdr:colOff>
      <xdr:row>65</xdr:row>
      <xdr:rowOff>48846</xdr:rowOff>
    </xdr:from>
    <xdr:to>
      <xdr:col>8</xdr:col>
      <xdr:colOff>646722</xdr:colOff>
      <xdr:row>66</xdr:row>
      <xdr:rowOff>158261</xdr:rowOff>
    </xdr:to>
    <xdr:sp macro="" textlink="">
      <xdr:nvSpPr>
        <xdr:cNvPr id="122" name="CaixaDeTexto 121"/>
        <xdr:cNvSpPr txBox="1"/>
      </xdr:nvSpPr>
      <xdr:spPr>
        <a:xfrm>
          <a:off x="7509607" y="17816634"/>
          <a:ext cx="964711" cy="341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400"/>
            <a:t>d=24.5 cm</a:t>
          </a:r>
        </a:p>
      </xdr:txBody>
    </xdr:sp>
    <xdr:clientData/>
  </xdr:twoCellAnchor>
  <xdr:twoCellAnchor>
    <xdr:from>
      <xdr:col>10</xdr:col>
      <xdr:colOff>1031141</xdr:colOff>
      <xdr:row>65</xdr:row>
      <xdr:rowOff>200758</xdr:rowOff>
    </xdr:from>
    <xdr:to>
      <xdr:col>11</xdr:col>
      <xdr:colOff>750276</xdr:colOff>
      <xdr:row>67</xdr:row>
      <xdr:rowOff>139700</xdr:rowOff>
    </xdr:to>
    <xdr:sp macro="" textlink="">
      <xdr:nvSpPr>
        <xdr:cNvPr id="123" name="CaixaDeTexto 122"/>
        <xdr:cNvSpPr txBox="1"/>
      </xdr:nvSpPr>
      <xdr:spPr>
        <a:xfrm>
          <a:off x="10409603" y="17968546"/>
          <a:ext cx="964711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400"/>
            <a:t>d=10.1 cm</a:t>
          </a:r>
        </a:p>
      </xdr:txBody>
    </xdr:sp>
    <xdr:clientData/>
  </xdr:twoCellAnchor>
  <xdr:twoCellAnchor>
    <xdr:from>
      <xdr:col>11</xdr:col>
      <xdr:colOff>1207965</xdr:colOff>
      <xdr:row>66</xdr:row>
      <xdr:rowOff>84503</xdr:rowOff>
    </xdr:from>
    <xdr:to>
      <xdr:col>12</xdr:col>
      <xdr:colOff>585176</xdr:colOff>
      <xdr:row>68</xdr:row>
      <xdr:rowOff>23446</xdr:rowOff>
    </xdr:to>
    <xdr:sp macro="" textlink="">
      <xdr:nvSpPr>
        <xdr:cNvPr id="124" name="CaixaDeTexto 123"/>
        <xdr:cNvSpPr txBox="1"/>
      </xdr:nvSpPr>
      <xdr:spPr>
        <a:xfrm>
          <a:off x="11832003" y="18084311"/>
          <a:ext cx="964711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400"/>
            <a:t>d=5 cm</a:t>
          </a:r>
        </a:p>
      </xdr:txBody>
    </xdr:sp>
    <xdr:clientData/>
  </xdr:twoCellAnchor>
  <xdr:twoCellAnchor>
    <xdr:from>
      <xdr:col>10</xdr:col>
      <xdr:colOff>42497</xdr:colOff>
      <xdr:row>66</xdr:row>
      <xdr:rowOff>176821</xdr:rowOff>
    </xdr:from>
    <xdr:to>
      <xdr:col>10</xdr:col>
      <xdr:colOff>42498</xdr:colOff>
      <xdr:row>71</xdr:row>
      <xdr:rowOff>189033</xdr:rowOff>
    </xdr:to>
    <xdr:cxnSp macro="">
      <xdr:nvCxnSpPr>
        <xdr:cNvPr id="125" name="Conexão reta 124"/>
        <xdr:cNvCxnSpPr/>
      </xdr:nvCxnSpPr>
      <xdr:spPr bwMode="auto">
        <a:xfrm flipH="1">
          <a:off x="9420959" y="18176629"/>
          <a:ext cx="1" cy="117230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11</xdr:col>
      <xdr:colOff>219321</xdr:colOff>
      <xdr:row>67</xdr:row>
      <xdr:rowOff>23933</xdr:rowOff>
    </xdr:from>
    <xdr:to>
      <xdr:col>11</xdr:col>
      <xdr:colOff>219322</xdr:colOff>
      <xdr:row>72</xdr:row>
      <xdr:rowOff>36145</xdr:rowOff>
    </xdr:to>
    <xdr:cxnSp macro="">
      <xdr:nvCxnSpPr>
        <xdr:cNvPr id="126" name="Conexão reta 125"/>
        <xdr:cNvCxnSpPr/>
      </xdr:nvCxnSpPr>
      <xdr:spPr bwMode="auto">
        <a:xfrm flipH="1">
          <a:off x="10843359" y="18255760"/>
          <a:ext cx="1" cy="117230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12</xdr:col>
      <xdr:colOff>17587</xdr:colOff>
      <xdr:row>67</xdr:row>
      <xdr:rowOff>66429</xdr:rowOff>
    </xdr:from>
    <xdr:to>
      <xdr:col>12</xdr:col>
      <xdr:colOff>17588</xdr:colOff>
      <xdr:row>72</xdr:row>
      <xdr:rowOff>78641</xdr:rowOff>
    </xdr:to>
    <xdr:cxnSp macro="">
      <xdr:nvCxnSpPr>
        <xdr:cNvPr id="127" name="Conexão reta 126"/>
        <xdr:cNvCxnSpPr/>
      </xdr:nvCxnSpPr>
      <xdr:spPr bwMode="auto">
        <a:xfrm flipH="1">
          <a:off x="12229125" y="18298256"/>
          <a:ext cx="1" cy="117230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7</xdr:col>
      <xdr:colOff>989135</xdr:colOff>
      <xdr:row>64</xdr:row>
      <xdr:rowOff>134327</xdr:rowOff>
    </xdr:from>
    <xdr:to>
      <xdr:col>10</xdr:col>
      <xdr:colOff>586153</xdr:colOff>
      <xdr:row>74</xdr:row>
      <xdr:rowOff>146538</xdr:rowOff>
    </xdr:to>
    <xdr:sp macro="" textlink="">
      <xdr:nvSpPr>
        <xdr:cNvPr id="83" name="Oval 82"/>
        <xdr:cNvSpPr/>
      </xdr:nvSpPr>
      <xdr:spPr bwMode="auto">
        <a:xfrm>
          <a:off x="7363558" y="17670096"/>
          <a:ext cx="2601057" cy="2332404"/>
        </a:xfrm>
        <a:prstGeom prst="ellipse">
          <a:avLst/>
        </a:pr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pt-PT" sz="1100"/>
        </a:p>
      </xdr:txBody>
    </xdr:sp>
    <xdr:clientData/>
  </xdr:twoCellAnchor>
  <xdr:twoCellAnchor>
    <xdr:from>
      <xdr:col>8</xdr:col>
      <xdr:colOff>757116</xdr:colOff>
      <xdr:row>60</xdr:row>
      <xdr:rowOff>48846</xdr:rowOff>
    </xdr:from>
    <xdr:to>
      <xdr:col>9</xdr:col>
      <xdr:colOff>415193</xdr:colOff>
      <xdr:row>64</xdr:row>
      <xdr:rowOff>36635</xdr:rowOff>
    </xdr:to>
    <xdr:cxnSp macro="">
      <xdr:nvCxnSpPr>
        <xdr:cNvPr id="1024" name="Conexão reta unidirecional 1023"/>
        <xdr:cNvCxnSpPr/>
      </xdr:nvCxnSpPr>
      <xdr:spPr bwMode="auto">
        <a:xfrm flipV="1">
          <a:off x="8584712" y="16619904"/>
          <a:ext cx="549519" cy="95250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9</xdr:col>
      <xdr:colOff>549521</xdr:colOff>
      <xdr:row>54</xdr:row>
      <xdr:rowOff>12213</xdr:rowOff>
    </xdr:from>
    <xdr:to>
      <xdr:col>11</xdr:col>
      <xdr:colOff>647213</xdr:colOff>
      <xdr:row>59</xdr:row>
      <xdr:rowOff>109904</xdr:rowOff>
    </xdr:to>
    <xdr:sp macro="" textlink="">
      <xdr:nvSpPr>
        <xdr:cNvPr id="1025" name="Trapézio 1024"/>
        <xdr:cNvSpPr/>
      </xdr:nvSpPr>
      <xdr:spPr bwMode="auto">
        <a:xfrm rot="5400000">
          <a:off x="9586059" y="14763751"/>
          <a:ext cx="1367691" cy="2002692"/>
        </a:xfrm>
        <a:prstGeom prst="trapezoid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pt-PT" sz="1100"/>
        </a:p>
      </xdr:txBody>
    </xdr:sp>
    <xdr:clientData/>
  </xdr:twoCellAnchor>
  <xdr:twoCellAnchor>
    <xdr:from>
      <xdr:col>10</xdr:col>
      <xdr:colOff>610088</xdr:colOff>
      <xdr:row>55</xdr:row>
      <xdr:rowOff>170472</xdr:rowOff>
    </xdr:from>
    <xdr:to>
      <xdr:col>11</xdr:col>
      <xdr:colOff>555381</xdr:colOff>
      <xdr:row>57</xdr:row>
      <xdr:rowOff>72780</xdr:rowOff>
    </xdr:to>
    <xdr:sp macro="" textlink="">
      <xdr:nvSpPr>
        <xdr:cNvPr id="132" name="CaixaDeTexto 131"/>
        <xdr:cNvSpPr txBox="1"/>
      </xdr:nvSpPr>
      <xdr:spPr>
        <a:xfrm>
          <a:off x="9988550" y="15508164"/>
          <a:ext cx="1190869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400" baseline="0"/>
            <a:t>2.2 m</a:t>
          </a:r>
          <a:endParaRPr lang="pt-PT" sz="1400"/>
        </a:p>
      </xdr:txBody>
    </xdr:sp>
    <xdr:clientData/>
  </xdr:twoCellAnchor>
  <xdr:twoCellAnchor>
    <xdr:from>
      <xdr:col>9</xdr:col>
      <xdr:colOff>634512</xdr:colOff>
      <xdr:row>56</xdr:row>
      <xdr:rowOff>170471</xdr:rowOff>
    </xdr:from>
    <xdr:to>
      <xdr:col>11</xdr:col>
      <xdr:colOff>647213</xdr:colOff>
      <xdr:row>56</xdr:row>
      <xdr:rowOff>195386</xdr:rowOff>
    </xdr:to>
    <xdr:cxnSp macro="">
      <xdr:nvCxnSpPr>
        <xdr:cNvPr id="133" name="Conexão reta 132"/>
        <xdr:cNvCxnSpPr>
          <a:endCxn id="1025" idx="0"/>
        </xdr:cNvCxnSpPr>
      </xdr:nvCxnSpPr>
      <xdr:spPr bwMode="auto">
        <a:xfrm>
          <a:off x="9353550" y="15740183"/>
          <a:ext cx="1917701" cy="2491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11</xdr:col>
      <xdr:colOff>524608</xdr:colOff>
      <xdr:row>53</xdr:row>
      <xdr:rowOff>109416</xdr:rowOff>
    </xdr:from>
    <xdr:to>
      <xdr:col>11</xdr:col>
      <xdr:colOff>1489319</xdr:colOff>
      <xdr:row>55</xdr:row>
      <xdr:rowOff>11724</xdr:rowOff>
    </xdr:to>
    <xdr:sp macro="" textlink="">
      <xdr:nvSpPr>
        <xdr:cNvPr id="134" name="CaixaDeTexto 133"/>
        <xdr:cNvSpPr txBox="1"/>
      </xdr:nvSpPr>
      <xdr:spPr>
        <a:xfrm>
          <a:off x="11148646" y="14946435"/>
          <a:ext cx="964711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400"/>
            <a:t>d=17.8 cm</a:t>
          </a:r>
        </a:p>
      </xdr:txBody>
    </xdr:sp>
    <xdr:clientData/>
  </xdr:twoCellAnchor>
  <xdr:twoCellAnchor>
    <xdr:from>
      <xdr:col>9</xdr:col>
      <xdr:colOff>298449</xdr:colOff>
      <xdr:row>52</xdr:row>
      <xdr:rowOff>66919</xdr:rowOff>
    </xdr:from>
    <xdr:to>
      <xdr:col>10</xdr:col>
      <xdr:colOff>603736</xdr:colOff>
      <xdr:row>53</xdr:row>
      <xdr:rowOff>139700</xdr:rowOff>
    </xdr:to>
    <xdr:sp macro="" textlink="">
      <xdr:nvSpPr>
        <xdr:cNvPr id="135" name="CaixaDeTexto 134"/>
        <xdr:cNvSpPr txBox="1"/>
      </xdr:nvSpPr>
      <xdr:spPr>
        <a:xfrm>
          <a:off x="9017487" y="14635284"/>
          <a:ext cx="964711" cy="341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400"/>
            <a:t>d=24.5 cm</a:t>
          </a:r>
        </a:p>
      </xdr:txBody>
    </xdr:sp>
    <xdr:clientData/>
  </xdr:twoCellAnchor>
  <xdr:twoCellAnchor>
    <xdr:from>
      <xdr:col>10</xdr:col>
      <xdr:colOff>671633</xdr:colOff>
      <xdr:row>44</xdr:row>
      <xdr:rowOff>0</xdr:rowOff>
    </xdr:from>
    <xdr:to>
      <xdr:col>14</xdr:col>
      <xdr:colOff>696057</xdr:colOff>
      <xdr:row>48</xdr:row>
      <xdr:rowOff>293077</xdr:rowOff>
    </xdr:to>
    <xdr:sp macro="" textlink="">
      <xdr:nvSpPr>
        <xdr:cNvPr id="1027" name="CaixaDeTexto 1026"/>
        <xdr:cNvSpPr txBox="1"/>
      </xdr:nvSpPr>
      <xdr:spPr>
        <a:xfrm>
          <a:off x="10050095" y="12419135"/>
          <a:ext cx="5104424" cy="12577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400"/>
            <a:t>1º Identificar o toro em que está o diâmetro indicado. Ex., 20 cm</a:t>
          </a:r>
        </a:p>
        <a:p>
          <a:r>
            <a:rPr lang="pt-PT" sz="1400"/>
            <a:t>2º localizar a parte do toro em que o diâmetro é 20</a:t>
          </a:r>
          <a:r>
            <a:rPr lang="pt-PT" sz="1400" baseline="0"/>
            <a:t> cm</a:t>
          </a:r>
        </a:p>
        <a:p>
          <a:r>
            <a:rPr lang="pt-PT" sz="1400" baseline="0"/>
            <a:t>Como?</a:t>
          </a:r>
        </a:p>
        <a:p>
          <a:r>
            <a:rPr lang="pt-PT" sz="1400" baseline="0"/>
            <a:t>Regra de 3 simples</a:t>
          </a:r>
        </a:p>
        <a:p>
          <a:endParaRPr lang="pt-PT" sz="1400"/>
        </a:p>
      </xdr:txBody>
    </xdr:sp>
    <xdr:clientData/>
  </xdr:twoCellAnchor>
  <xdr:twoCellAnchor>
    <xdr:from>
      <xdr:col>10</xdr:col>
      <xdr:colOff>860670</xdr:colOff>
      <xdr:row>54</xdr:row>
      <xdr:rowOff>54707</xdr:rowOff>
    </xdr:from>
    <xdr:to>
      <xdr:col>10</xdr:col>
      <xdr:colOff>860671</xdr:colOff>
      <xdr:row>58</xdr:row>
      <xdr:rowOff>225668</xdr:rowOff>
    </xdr:to>
    <xdr:cxnSp macro="">
      <xdr:nvCxnSpPr>
        <xdr:cNvPr id="138" name="Conexão reta 137"/>
        <xdr:cNvCxnSpPr/>
      </xdr:nvCxnSpPr>
      <xdr:spPr bwMode="auto">
        <a:xfrm flipH="1">
          <a:off x="10239132" y="15123745"/>
          <a:ext cx="1" cy="117230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10</xdr:col>
      <xdr:colOff>603738</xdr:colOff>
      <xdr:row>52</xdr:row>
      <xdr:rowOff>261816</xdr:rowOff>
    </xdr:from>
    <xdr:to>
      <xdr:col>11</xdr:col>
      <xdr:colOff>322873</xdr:colOff>
      <xdr:row>54</xdr:row>
      <xdr:rowOff>164124</xdr:rowOff>
    </xdr:to>
    <xdr:sp macro="" textlink="">
      <xdr:nvSpPr>
        <xdr:cNvPr id="139" name="CaixaDeTexto 138"/>
        <xdr:cNvSpPr txBox="1"/>
      </xdr:nvSpPr>
      <xdr:spPr>
        <a:xfrm>
          <a:off x="9982200" y="14830181"/>
          <a:ext cx="964711" cy="4029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400">
              <a:solidFill>
                <a:srgbClr val="FF0000"/>
              </a:solidFill>
            </a:rPr>
            <a:t>d=20 cm</a:t>
          </a:r>
        </a:p>
      </xdr:txBody>
    </xdr:sp>
    <xdr:clientData/>
  </xdr:twoCellAnchor>
  <xdr:twoCellAnchor>
    <xdr:from>
      <xdr:col>9</xdr:col>
      <xdr:colOff>603739</xdr:colOff>
      <xdr:row>55</xdr:row>
      <xdr:rowOff>109904</xdr:rowOff>
    </xdr:from>
    <xdr:to>
      <xdr:col>10</xdr:col>
      <xdr:colOff>793750</xdr:colOff>
      <xdr:row>55</xdr:row>
      <xdr:rowOff>115275</xdr:rowOff>
    </xdr:to>
    <xdr:cxnSp macro="">
      <xdr:nvCxnSpPr>
        <xdr:cNvPr id="140" name="Conexão reta 139"/>
        <xdr:cNvCxnSpPr/>
      </xdr:nvCxnSpPr>
      <xdr:spPr bwMode="auto">
        <a:xfrm flipV="1">
          <a:off x="9322777" y="15447596"/>
          <a:ext cx="849435" cy="537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10</xdr:col>
      <xdr:colOff>195385</xdr:colOff>
      <xdr:row>54</xdr:row>
      <xdr:rowOff>109903</xdr:rowOff>
    </xdr:from>
    <xdr:to>
      <xdr:col>10</xdr:col>
      <xdr:colOff>769327</xdr:colOff>
      <xdr:row>55</xdr:row>
      <xdr:rowOff>146538</xdr:rowOff>
    </xdr:to>
    <xdr:sp macro="" textlink="">
      <xdr:nvSpPr>
        <xdr:cNvPr id="1030" name="CaixaDeTexto 1029"/>
        <xdr:cNvSpPr txBox="1"/>
      </xdr:nvSpPr>
      <xdr:spPr>
        <a:xfrm>
          <a:off x="9573847" y="15178941"/>
          <a:ext cx="573942" cy="3052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600" b="1"/>
            <a:t>?</a:t>
          </a:r>
        </a:p>
      </xdr:txBody>
    </xdr:sp>
    <xdr:clientData/>
  </xdr:twoCellAnchor>
  <xdr:twoCellAnchor>
    <xdr:from>
      <xdr:col>10</xdr:col>
      <xdr:colOff>994996</xdr:colOff>
      <xdr:row>48</xdr:row>
      <xdr:rowOff>372208</xdr:rowOff>
    </xdr:from>
    <xdr:to>
      <xdr:col>11</xdr:col>
      <xdr:colOff>298939</xdr:colOff>
      <xdr:row>52</xdr:row>
      <xdr:rowOff>140189</xdr:rowOff>
    </xdr:to>
    <xdr:cxnSp macro="">
      <xdr:nvCxnSpPr>
        <xdr:cNvPr id="144" name="Conexão reta unidirecional 143"/>
        <xdr:cNvCxnSpPr/>
      </xdr:nvCxnSpPr>
      <xdr:spPr bwMode="auto">
        <a:xfrm flipV="1">
          <a:off x="10373458" y="13756054"/>
          <a:ext cx="549519" cy="95250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 editAs="oneCell">
    <xdr:from>
      <xdr:col>12</xdr:col>
      <xdr:colOff>48846</xdr:colOff>
      <xdr:row>46</xdr:row>
      <xdr:rowOff>97691</xdr:rowOff>
    </xdr:from>
    <xdr:to>
      <xdr:col>14</xdr:col>
      <xdr:colOff>310326</xdr:colOff>
      <xdr:row>55</xdr:row>
      <xdr:rowOff>188210</xdr:rowOff>
    </xdr:to>
    <xdr:pic>
      <xdr:nvPicPr>
        <xdr:cNvPr id="1031" name="Imagem 103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60384" y="13017499"/>
          <a:ext cx="2508404" cy="25084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D89"/>
  <sheetViews>
    <sheetView tabSelected="1" topLeftCell="A47" zoomScale="78" zoomScaleNormal="78" workbookViewId="0">
      <selection activeCell="L85" sqref="L85"/>
    </sheetView>
  </sheetViews>
  <sheetFormatPr defaultColWidth="11.7109375" defaultRowHeight="12.75" x14ac:dyDescent="0.2"/>
  <cols>
    <col min="1" max="3" width="11.85546875" style="1" bestFit="1" customWidth="1"/>
    <col min="4" max="4" width="13" style="1" bestFit="1" customWidth="1"/>
    <col min="5" max="5" width="15" style="1" bestFit="1" customWidth="1"/>
    <col min="6" max="6" width="11" style="1" customWidth="1"/>
    <col min="7" max="7" width="20.85546875" style="1" customWidth="1"/>
    <col min="8" max="8" width="21.7109375" style="1" customWidth="1"/>
    <col min="9" max="9" width="13.42578125" style="1" customWidth="1"/>
    <col min="10" max="10" width="9.85546875" style="1" customWidth="1"/>
    <col min="11" max="11" width="18.7109375" style="1" customWidth="1"/>
    <col min="12" max="12" width="23.85546875" style="7" customWidth="1"/>
    <col min="13" max="13" width="23.7109375" style="7" customWidth="1"/>
    <col min="14" max="14" width="10" style="7" customWidth="1"/>
    <col min="15" max="15" width="19.140625" style="7" bestFit="1" customWidth="1"/>
    <col min="16" max="16" width="18.28515625" style="6" customWidth="1"/>
    <col min="17" max="17" width="28.140625" style="1" customWidth="1"/>
    <col min="18" max="18" width="23.28515625" style="1" customWidth="1"/>
    <col min="19" max="22" width="11.7109375" style="1"/>
    <col min="23" max="30" width="11.7109375" style="14"/>
    <col min="31" max="16384" width="11.7109375" style="1"/>
  </cols>
  <sheetData>
    <row r="1" spans="1:30" x14ac:dyDescent="0.2">
      <c r="F1" s="31"/>
      <c r="K1" s="7"/>
      <c r="O1" s="6"/>
      <c r="P1" s="1"/>
      <c r="V1" s="14"/>
      <c r="AD1" s="1"/>
    </row>
    <row r="2" spans="1:30" ht="18" x14ac:dyDescent="0.25">
      <c r="A2" s="66" t="s">
        <v>12</v>
      </c>
      <c r="F2" s="31"/>
      <c r="J2" s="2"/>
      <c r="K2" s="7"/>
      <c r="O2" s="6"/>
      <c r="P2" s="1"/>
      <c r="V2" s="14"/>
      <c r="AD2" s="1"/>
    </row>
    <row r="3" spans="1:30" x14ac:dyDescent="0.2">
      <c r="K3" s="7"/>
      <c r="O3" s="6"/>
      <c r="P3" s="1"/>
      <c r="V3" s="14"/>
      <c r="AD3" s="1"/>
    </row>
    <row r="4" spans="1:30" ht="18" x14ac:dyDescent="0.25">
      <c r="A4" s="3"/>
      <c r="B4" s="4"/>
      <c r="C4" s="4"/>
      <c r="D4" s="4"/>
      <c r="E4" s="4"/>
      <c r="F4" s="4"/>
      <c r="G4" s="67" t="s">
        <v>21</v>
      </c>
      <c r="H4" s="4"/>
      <c r="I4" s="114"/>
      <c r="J4" s="114"/>
      <c r="K4" s="114"/>
      <c r="L4" s="4"/>
      <c r="M4" s="4"/>
      <c r="N4" s="4"/>
      <c r="O4" s="4"/>
      <c r="P4" s="4"/>
      <c r="Q4" s="4"/>
      <c r="R4" s="4"/>
      <c r="S4" s="4"/>
      <c r="V4" s="14"/>
      <c r="AD4" s="1"/>
    </row>
    <row r="5" spans="1:30" x14ac:dyDescent="0.2">
      <c r="V5" s="14"/>
      <c r="AD5" s="1"/>
    </row>
    <row r="6" spans="1:30" ht="18" x14ac:dyDescent="0.25">
      <c r="A6" s="9"/>
      <c r="B6" s="9"/>
      <c r="C6" s="33"/>
      <c r="D6" s="33"/>
      <c r="E6" s="33"/>
      <c r="F6" s="41"/>
      <c r="G6" s="41"/>
      <c r="H6" s="42"/>
      <c r="I6" s="43" t="s">
        <v>15</v>
      </c>
      <c r="J6" s="43"/>
      <c r="K6" s="43"/>
      <c r="L6" s="44"/>
      <c r="M6" s="41"/>
      <c r="N6" s="41"/>
      <c r="O6" s="41"/>
      <c r="P6" s="41"/>
      <c r="R6" s="19"/>
      <c r="S6" s="19"/>
      <c r="T6" s="19"/>
      <c r="U6" s="19" t="s">
        <v>15</v>
      </c>
      <c r="V6" s="19"/>
      <c r="W6" s="19"/>
      <c r="X6" s="19"/>
      <c r="Y6" s="19"/>
      <c r="Z6" s="1"/>
      <c r="AA6" s="1"/>
      <c r="AB6" s="1"/>
      <c r="AC6" s="1"/>
      <c r="AD6" s="1"/>
    </row>
    <row r="7" spans="1:30" s="5" customFormat="1" ht="26.45" customHeight="1" x14ac:dyDescent="0.2">
      <c r="A7" s="15"/>
      <c r="B7" s="15"/>
      <c r="C7" s="15"/>
      <c r="D7" s="15"/>
      <c r="E7" s="15"/>
      <c r="F7" s="45" t="s">
        <v>13</v>
      </c>
      <c r="G7" s="91" t="s">
        <v>54</v>
      </c>
      <c r="H7" s="47" t="s">
        <v>55</v>
      </c>
      <c r="I7" s="47" t="s">
        <v>0</v>
      </c>
      <c r="J7" s="47" t="s">
        <v>1</v>
      </c>
      <c r="K7" s="88" t="s">
        <v>39</v>
      </c>
      <c r="L7" s="48" t="s">
        <v>59</v>
      </c>
      <c r="M7" s="46" t="s">
        <v>18</v>
      </c>
      <c r="N7" s="49"/>
      <c r="O7" s="49"/>
      <c r="P7" s="49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</row>
    <row r="8" spans="1:30" ht="18" x14ac:dyDescent="0.25">
      <c r="A8" s="30"/>
      <c r="B8" s="29"/>
      <c r="C8" s="17"/>
      <c r="D8" s="17"/>
      <c r="E8" s="18"/>
      <c r="F8" s="50"/>
      <c r="G8" s="92"/>
      <c r="H8" s="51"/>
      <c r="I8" s="51"/>
      <c r="J8" s="51"/>
      <c r="K8" s="115" t="s">
        <v>2</v>
      </c>
      <c r="L8" s="79" t="s">
        <v>20</v>
      </c>
      <c r="M8" s="107"/>
      <c r="N8" s="41"/>
      <c r="O8" s="41"/>
      <c r="P8" s="41"/>
      <c r="R8" s="20"/>
      <c r="S8" s="20"/>
      <c r="T8" s="20"/>
      <c r="U8" s="20"/>
      <c r="V8" s="20"/>
      <c r="W8" s="20"/>
      <c r="X8" s="20"/>
      <c r="Y8" s="20"/>
      <c r="Z8" s="9"/>
      <c r="AA8" s="9"/>
      <c r="AB8" s="9"/>
      <c r="AC8" s="9"/>
      <c r="AD8" s="1"/>
    </row>
    <row r="9" spans="1:30" ht="21" x14ac:dyDescent="0.35">
      <c r="A9" s="30"/>
      <c r="B9" s="29"/>
      <c r="C9" s="32"/>
      <c r="D9" s="32"/>
      <c r="E9" s="32"/>
      <c r="F9" s="53">
        <v>0</v>
      </c>
      <c r="G9" s="93">
        <f>H9</f>
        <v>0.11</v>
      </c>
      <c r="H9" s="54">
        <v>0.11</v>
      </c>
      <c r="I9" s="68">
        <v>32</v>
      </c>
      <c r="J9" s="68">
        <v>32</v>
      </c>
      <c r="K9" s="89">
        <f t="shared" ref="K9:K14" si="0">(I9+J9)/2</f>
        <v>32</v>
      </c>
      <c r="L9" s="59">
        <f>PI()/4*(K9/100)^2</f>
        <v>8.0424771931898703E-2</v>
      </c>
      <c r="M9" s="117">
        <f>L9*H9</f>
        <v>8.8467249125088569E-3</v>
      </c>
      <c r="N9" s="41" t="s">
        <v>4</v>
      </c>
      <c r="O9" s="56" t="s">
        <v>47</v>
      </c>
      <c r="P9" s="41"/>
      <c r="R9" s="20"/>
      <c r="S9" s="21"/>
      <c r="T9" s="21"/>
      <c r="U9" s="23"/>
      <c r="V9" s="23"/>
      <c r="W9" s="23"/>
      <c r="X9" s="24"/>
      <c r="Y9" s="25"/>
      <c r="Z9" s="9"/>
      <c r="AA9" s="9"/>
      <c r="AB9" s="9"/>
      <c r="AC9" s="9"/>
      <c r="AD9" s="1"/>
    </row>
    <row r="10" spans="1:30" ht="21" x14ac:dyDescent="0.35">
      <c r="A10" s="30"/>
      <c r="B10" s="29"/>
      <c r="C10" s="32"/>
      <c r="D10" s="32"/>
      <c r="E10" s="32"/>
      <c r="F10" s="57" t="s">
        <v>3</v>
      </c>
      <c r="G10" s="94">
        <f>H9+H10</f>
        <v>1.3</v>
      </c>
      <c r="H10" s="58">
        <v>1.19</v>
      </c>
      <c r="I10" s="69">
        <v>25</v>
      </c>
      <c r="J10" s="69">
        <v>24</v>
      </c>
      <c r="K10" s="89">
        <f t="shared" si="0"/>
        <v>24.5</v>
      </c>
      <c r="L10" s="59">
        <f t="shared" ref="L10:L14" si="1">PI()/4*(K10/100)^2</f>
        <v>4.7143524757931828E-2</v>
      </c>
      <c r="M10" s="118">
        <f>(L9+L10)/2*H10</f>
        <v>7.5903136530449153E-2</v>
      </c>
      <c r="N10" s="41" t="s">
        <v>5</v>
      </c>
      <c r="O10" s="56" t="s">
        <v>48</v>
      </c>
      <c r="P10" s="41"/>
      <c r="R10" s="20"/>
      <c r="S10" s="21"/>
      <c r="T10" s="21"/>
      <c r="U10" s="23"/>
      <c r="V10" s="23"/>
      <c r="W10" s="23"/>
      <c r="X10" s="24"/>
      <c r="Y10" s="25"/>
      <c r="Z10" s="9"/>
      <c r="AA10" s="9"/>
      <c r="AB10" s="9"/>
      <c r="AC10" s="9"/>
      <c r="AD10" s="1"/>
    </row>
    <row r="11" spans="1:30" ht="21" x14ac:dyDescent="0.35">
      <c r="A11" s="30"/>
      <c r="B11" s="29"/>
      <c r="C11" s="32"/>
      <c r="D11" s="32"/>
      <c r="E11" s="32"/>
      <c r="F11" s="57">
        <v>1</v>
      </c>
      <c r="G11" s="94">
        <f>G10+H11</f>
        <v>3.5</v>
      </c>
      <c r="H11" s="58">
        <v>2.2000000000000002</v>
      </c>
      <c r="I11" s="69">
        <v>17</v>
      </c>
      <c r="J11" s="69">
        <v>18.5</v>
      </c>
      <c r="K11" s="89">
        <f t="shared" si="0"/>
        <v>17.75</v>
      </c>
      <c r="L11" s="59">
        <f t="shared" si="1"/>
        <v>2.4744950885540854E-2</v>
      </c>
      <c r="M11" s="118">
        <f>(L10+L11)/2*H11</f>
        <v>7.9077323207819961E-2</v>
      </c>
      <c r="N11" s="41" t="s">
        <v>6</v>
      </c>
      <c r="O11" s="56" t="s">
        <v>49</v>
      </c>
      <c r="P11" s="41"/>
      <c r="R11" s="20"/>
      <c r="S11" s="21"/>
      <c r="T11" s="21"/>
      <c r="U11" s="23"/>
      <c r="V11" s="23"/>
      <c r="W11" s="23"/>
      <c r="X11" s="24"/>
      <c r="Y11" s="25"/>
      <c r="Z11" s="9"/>
      <c r="AA11" s="9"/>
      <c r="AB11" s="9"/>
      <c r="AC11" s="9"/>
      <c r="AD11" s="1"/>
    </row>
    <row r="12" spans="1:30" ht="21" x14ac:dyDescent="0.35">
      <c r="A12" s="30"/>
      <c r="B12" s="29"/>
      <c r="C12" s="32"/>
      <c r="D12" s="32"/>
      <c r="E12" s="32"/>
      <c r="F12" s="57">
        <v>2</v>
      </c>
      <c r="G12" s="94">
        <f>G11+H12</f>
        <v>5.7</v>
      </c>
      <c r="H12" s="60">
        <v>2.2000000000000002</v>
      </c>
      <c r="I12" s="70">
        <v>10</v>
      </c>
      <c r="J12" s="70">
        <v>10.199999999999999</v>
      </c>
      <c r="K12" s="89">
        <f t="shared" si="0"/>
        <v>10.1</v>
      </c>
      <c r="L12" s="59">
        <f t="shared" si="1"/>
        <v>8.0118466648173691E-3</v>
      </c>
      <c r="M12" s="118">
        <f>(L11+L12)/2*H12</f>
        <v>3.6032477305394044E-2</v>
      </c>
      <c r="N12" s="41" t="s">
        <v>7</v>
      </c>
      <c r="O12" s="56" t="s">
        <v>50</v>
      </c>
      <c r="P12" s="41"/>
      <c r="R12" s="20"/>
      <c r="S12" s="21"/>
      <c r="T12" s="21"/>
      <c r="U12" s="23"/>
      <c r="V12" s="23"/>
      <c r="W12" s="23"/>
      <c r="X12" s="24"/>
      <c r="Y12" s="25"/>
      <c r="Z12" s="9"/>
      <c r="AA12" s="9"/>
      <c r="AB12" s="9"/>
      <c r="AC12" s="9"/>
      <c r="AD12" s="1"/>
    </row>
    <row r="13" spans="1:30" ht="21" x14ac:dyDescent="0.35">
      <c r="A13" s="30"/>
      <c r="B13" s="29"/>
      <c r="C13" s="32"/>
      <c r="D13" s="32"/>
      <c r="E13" s="32"/>
      <c r="F13" s="61">
        <v>3</v>
      </c>
      <c r="G13" s="94">
        <f>G12+H13</f>
        <v>7.9</v>
      </c>
      <c r="H13" s="60">
        <v>2.2000000000000002</v>
      </c>
      <c r="I13" s="70">
        <v>5</v>
      </c>
      <c r="J13" s="70">
        <v>5</v>
      </c>
      <c r="K13" s="89">
        <f t="shared" si="0"/>
        <v>5</v>
      </c>
      <c r="L13" s="59">
        <f t="shared" si="1"/>
        <v>1.9634954084936209E-3</v>
      </c>
      <c r="M13" s="118">
        <f>(L12+L13)/2*H13</f>
        <v>1.0972876280642091E-2</v>
      </c>
      <c r="N13" s="41" t="s">
        <v>8</v>
      </c>
      <c r="O13" s="56" t="s">
        <v>51</v>
      </c>
      <c r="P13" s="41"/>
      <c r="R13" s="20"/>
      <c r="S13" s="21"/>
      <c r="T13" s="21"/>
      <c r="U13" s="23"/>
      <c r="V13" s="23"/>
      <c r="W13" s="23"/>
      <c r="X13" s="24"/>
      <c r="Y13" s="25"/>
      <c r="Z13" s="9"/>
      <c r="AA13" s="9"/>
      <c r="AB13" s="9"/>
      <c r="AC13" s="9"/>
      <c r="AD13" s="1"/>
    </row>
    <row r="14" spans="1:30" ht="21" x14ac:dyDescent="0.35">
      <c r="A14" s="30"/>
      <c r="B14" s="29"/>
      <c r="C14" s="32"/>
      <c r="D14" s="32"/>
      <c r="E14" s="32"/>
      <c r="F14" s="62">
        <v>4</v>
      </c>
      <c r="G14" s="95">
        <f>G13+H14</f>
        <v>9.15</v>
      </c>
      <c r="H14" s="63">
        <v>1.25</v>
      </c>
      <c r="I14" s="71">
        <v>0</v>
      </c>
      <c r="J14" s="71">
        <v>0</v>
      </c>
      <c r="K14" s="90">
        <f t="shared" si="0"/>
        <v>0</v>
      </c>
      <c r="L14" s="64">
        <f t="shared" si="1"/>
        <v>0</v>
      </c>
      <c r="M14" s="119">
        <f>1/3*(L13)*H14</f>
        <v>8.1812308687234203E-4</v>
      </c>
      <c r="N14" s="41" t="s">
        <v>9</v>
      </c>
      <c r="O14" s="56" t="s">
        <v>52</v>
      </c>
      <c r="P14" s="41"/>
      <c r="R14" s="20"/>
      <c r="S14" s="21"/>
      <c r="T14" s="21"/>
      <c r="U14" s="23"/>
      <c r="V14" s="23"/>
      <c r="W14" s="23"/>
      <c r="X14" s="24"/>
      <c r="Y14" s="25"/>
      <c r="Z14" s="9"/>
      <c r="AA14" s="9"/>
      <c r="AB14" s="9"/>
      <c r="AC14" s="9"/>
      <c r="AD14" s="1"/>
    </row>
    <row r="15" spans="1:30" ht="18" x14ac:dyDescent="0.25">
      <c r="A15" s="30"/>
      <c r="B15" s="29"/>
      <c r="C15" s="32"/>
      <c r="D15" s="32"/>
      <c r="E15" s="32"/>
      <c r="F15" s="41"/>
      <c r="G15" s="41"/>
      <c r="H15" s="42"/>
      <c r="I15" s="42"/>
      <c r="J15" s="42"/>
      <c r="K15" s="42"/>
      <c r="L15" s="44"/>
      <c r="M15" s="41"/>
      <c r="N15" s="41"/>
      <c r="O15" s="41"/>
      <c r="P15" s="41"/>
      <c r="R15" s="20"/>
      <c r="S15" s="20"/>
      <c r="T15" s="20"/>
      <c r="U15" s="20"/>
      <c r="V15" s="20"/>
      <c r="W15" s="20"/>
      <c r="X15" s="20"/>
      <c r="Y15" s="20"/>
      <c r="Z15" s="9"/>
      <c r="AA15" s="9"/>
      <c r="AB15" s="9"/>
      <c r="AC15" s="9"/>
      <c r="AD15" s="1"/>
    </row>
    <row r="16" spans="1:30" ht="18" x14ac:dyDescent="0.25">
      <c r="A16" s="30"/>
      <c r="B16" s="29"/>
      <c r="C16" s="32"/>
      <c r="D16" s="32"/>
      <c r="E16" s="32"/>
      <c r="G16" s="57" t="s">
        <v>53</v>
      </c>
      <c r="H16" s="58">
        <f>SUM(H9:H14)</f>
        <v>9.15</v>
      </c>
      <c r="I16" s="42"/>
      <c r="J16" s="42"/>
      <c r="K16" s="42"/>
      <c r="L16" s="44"/>
      <c r="M16" s="116">
        <f>SUM(M9:M14)</f>
        <v>0.21165066132368646</v>
      </c>
      <c r="N16" s="56" t="s">
        <v>10</v>
      </c>
      <c r="O16" s="41"/>
      <c r="P16" s="103"/>
      <c r="R16" s="20"/>
      <c r="S16" s="20"/>
      <c r="T16" s="20"/>
      <c r="U16" s="20"/>
      <c r="V16" s="20"/>
      <c r="W16" s="20"/>
      <c r="X16" s="20"/>
      <c r="Y16" s="20"/>
      <c r="Z16" s="9"/>
      <c r="AA16" s="9"/>
      <c r="AB16" s="9"/>
      <c r="AC16" s="9"/>
      <c r="AD16" s="1"/>
    </row>
    <row r="17" spans="1:30" ht="25.5" x14ac:dyDescent="0.35">
      <c r="A17" s="30"/>
      <c r="B17" s="29"/>
      <c r="C17" s="32"/>
      <c r="D17" s="32"/>
      <c r="E17" s="32"/>
      <c r="F17" s="97"/>
      <c r="G17" s="97"/>
      <c r="H17" s="42"/>
      <c r="I17" s="42"/>
      <c r="J17" s="42"/>
      <c r="K17" s="42"/>
      <c r="L17" s="44"/>
      <c r="M17" s="41"/>
      <c r="N17" s="41"/>
      <c r="O17" s="41"/>
      <c r="P17" s="104"/>
      <c r="R17" s="20"/>
      <c r="S17" s="20"/>
      <c r="T17" s="20"/>
      <c r="U17" s="20"/>
      <c r="V17" s="20"/>
      <c r="W17" s="20"/>
      <c r="X17" s="20"/>
      <c r="Y17" s="20"/>
      <c r="Z17" s="9"/>
      <c r="AA17" s="9"/>
      <c r="AB17" s="9"/>
      <c r="AC17" s="9"/>
      <c r="AD17" s="1"/>
    </row>
    <row r="18" spans="1:30" ht="25.5" x14ac:dyDescent="0.35">
      <c r="A18" s="30"/>
      <c r="B18" s="29"/>
      <c r="C18" s="32"/>
      <c r="D18" s="32"/>
      <c r="E18" s="32"/>
      <c r="F18" s="97"/>
      <c r="G18" s="97"/>
      <c r="H18" s="42"/>
      <c r="I18" s="42"/>
      <c r="J18" s="42"/>
      <c r="K18" s="42"/>
      <c r="L18" s="44"/>
      <c r="M18" s="41"/>
      <c r="N18" s="41"/>
      <c r="O18" s="41"/>
      <c r="P18" s="104"/>
      <c r="R18" s="20"/>
      <c r="S18" s="20"/>
      <c r="T18" s="20"/>
      <c r="U18" s="20"/>
      <c r="V18" s="20"/>
      <c r="W18" s="20"/>
      <c r="X18" s="20"/>
      <c r="Y18" s="20"/>
      <c r="Z18" s="9"/>
      <c r="AA18" s="9"/>
      <c r="AB18" s="9"/>
      <c r="AC18" s="9"/>
      <c r="AD18" s="1"/>
    </row>
    <row r="19" spans="1:30" ht="25.5" x14ac:dyDescent="0.35">
      <c r="A19" s="30"/>
      <c r="B19" s="29"/>
      <c r="C19" s="32"/>
      <c r="D19" s="32"/>
      <c r="E19" s="32"/>
      <c r="F19" s="97"/>
      <c r="G19" s="98"/>
      <c r="H19" s="7"/>
      <c r="I19" s="7"/>
      <c r="J19" s="7"/>
      <c r="K19" s="6"/>
      <c r="L19" s="1"/>
      <c r="M19" s="1"/>
      <c r="N19" s="1"/>
      <c r="O19" s="1"/>
      <c r="P19" s="104"/>
      <c r="R19" s="20"/>
      <c r="S19" s="20"/>
      <c r="T19" s="20"/>
      <c r="U19" s="20"/>
      <c r="V19" s="20"/>
      <c r="W19" s="20"/>
      <c r="X19" s="20"/>
      <c r="Y19" s="20"/>
      <c r="Z19" s="9"/>
      <c r="AA19" s="9"/>
      <c r="AB19" s="9"/>
      <c r="AC19" s="9"/>
      <c r="AD19" s="1"/>
    </row>
    <row r="20" spans="1:30" ht="25.5" x14ac:dyDescent="0.35">
      <c r="A20" s="26"/>
      <c r="B20" s="28"/>
      <c r="C20" s="32"/>
      <c r="D20" s="32"/>
      <c r="E20" s="32"/>
      <c r="F20" s="97"/>
      <c r="G20" s="98"/>
      <c r="H20" s="7"/>
      <c r="I20" s="7"/>
      <c r="J20" s="7"/>
      <c r="K20" s="6"/>
      <c r="L20" s="1"/>
      <c r="M20" s="1"/>
      <c r="N20" s="1"/>
      <c r="O20" s="1"/>
      <c r="P20" s="104"/>
      <c r="R20" s="20"/>
      <c r="S20" s="20"/>
      <c r="T20" s="20"/>
      <c r="U20" s="20"/>
      <c r="V20" s="20"/>
      <c r="W20" s="20"/>
      <c r="X20" s="20"/>
      <c r="Y20" s="20"/>
      <c r="Z20" s="9"/>
      <c r="AA20" s="9"/>
      <c r="AB20" s="9"/>
      <c r="AC20" s="9"/>
      <c r="AD20" s="1"/>
    </row>
    <row r="21" spans="1:30" ht="25.5" x14ac:dyDescent="0.35">
      <c r="A21" s="26"/>
      <c r="B21" s="28"/>
      <c r="C21" s="32"/>
      <c r="D21" s="32"/>
      <c r="E21" s="32"/>
      <c r="F21" s="97"/>
      <c r="G21" s="98"/>
      <c r="H21" s="7"/>
      <c r="I21" s="7"/>
      <c r="J21" s="7"/>
      <c r="K21" s="6"/>
      <c r="L21" s="1"/>
      <c r="M21" s="1"/>
      <c r="N21" s="1"/>
      <c r="O21" s="1"/>
      <c r="P21" s="104"/>
      <c r="R21" s="20"/>
      <c r="S21" s="20"/>
      <c r="T21" s="20"/>
      <c r="U21" s="20"/>
      <c r="V21" s="20"/>
      <c r="W21" s="20"/>
      <c r="X21" s="20"/>
      <c r="Y21" s="20"/>
      <c r="Z21" s="9"/>
      <c r="AA21" s="9"/>
      <c r="AB21" s="9"/>
      <c r="AC21" s="9"/>
      <c r="AD21" s="1"/>
    </row>
    <row r="22" spans="1:30" ht="25.5" x14ac:dyDescent="0.35">
      <c r="A22" s="26"/>
      <c r="B22" s="28"/>
      <c r="C22" s="32"/>
      <c r="D22" s="32"/>
      <c r="E22" s="32"/>
      <c r="F22" s="97"/>
      <c r="G22" s="98"/>
      <c r="H22" s="7"/>
      <c r="I22" s="7"/>
      <c r="J22" s="7"/>
      <c r="K22" s="6"/>
      <c r="L22" s="1"/>
      <c r="M22" s="1"/>
      <c r="N22" s="1"/>
      <c r="O22" s="1"/>
      <c r="P22" s="104"/>
      <c r="R22" s="20"/>
      <c r="S22" s="20"/>
      <c r="T22" s="20"/>
      <c r="U22" s="20"/>
      <c r="V22" s="20"/>
      <c r="W22" s="20"/>
      <c r="X22" s="20"/>
      <c r="Y22" s="20"/>
      <c r="Z22" s="9"/>
      <c r="AA22" s="9"/>
      <c r="AB22" s="9"/>
      <c r="AC22" s="9"/>
      <c r="AD22" s="1"/>
    </row>
    <row r="23" spans="1:30" ht="25.5" x14ac:dyDescent="0.35">
      <c r="A23" s="26"/>
      <c r="B23" s="28"/>
      <c r="C23" s="32"/>
      <c r="D23" s="32"/>
      <c r="E23" s="32"/>
      <c r="F23" s="97"/>
      <c r="G23" s="98"/>
      <c r="H23" s="7"/>
      <c r="I23" s="7"/>
      <c r="J23" s="7"/>
      <c r="K23" s="6"/>
      <c r="L23" s="1"/>
      <c r="M23" s="1"/>
      <c r="N23" s="1"/>
      <c r="O23" s="1"/>
      <c r="P23" s="104"/>
      <c r="R23" s="20"/>
      <c r="S23" s="20"/>
      <c r="T23" s="20"/>
      <c r="U23" s="20"/>
      <c r="V23" s="20"/>
      <c r="W23" s="20"/>
      <c r="X23" s="20"/>
      <c r="Y23" s="20"/>
      <c r="Z23" s="9"/>
      <c r="AA23" s="9"/>
      <c r="AB23" s="9"/>
      <c r="AC23" s="9"/>
      <c r="AD23" s="1"/>
    </row>
    <row r="24" spans="1:30" ht="25.5" x14ac:dyDescent="0.35">
      <c r="A24" s="9"/>
      <c r="B24" s="9"/>
      <c r="C24" s="32"/>
      <c r="D24" s="32"/>
      <c r="E24" s="32"/>
      <c r="F24" s="97"/>
      <c r="G24" s="98"/>
      <c r="H24" s="7"/>
      <c r="I24" s="7"/>
      <c r="J24" s="7"/>
      <c r="K24" s="6"/>
      <c r="L24" s="1"/>
      <c r="M24" s="1"/>
      <c r="N24" s="1"/>
      <c r="O24" s="1"/>
      <c r="P24" s="104"/>
      <c r="R24" s="14"/>
      <c r="S24" s="14"/>
      <c r="T24" s="14"/>
      <c r="U24" s="14"/>
      <c r="V24" s="14"/>
      <c r="Z24" s="1"/>
      <c r="AA24" s="1"/>
      <c r="AB24" s="1"/>
      <c r="AC24" s="1"/>
      <c r="AD24" s="1"/>
    </row>
    <row r="25" spans="1:30" ht="25.5" x14ac:dyDescent="0.35">
      <c r="A25" s="9"/>
      <c r="B25" s="9"/>
      <c r="C25" s="9"/>
      <c r="D25" s="9"/>
      <c r="E25" s="9"/>
      <c r="F25" s="99"/>
      <c r="G25" s="100"/>
      <c r="H25" s="9"/>
      <c r="J25" s="7"/>
      <c r="K25" s="7"/>
      <c r="N25" s="6"/>
      <c r="O25" s="1"/>
      <c r="P25" s="104"/>
      <c r="U25" s="14"/>
      <c r="V25" s="14"/>
      <c r="AC25" s="1"/>
      <c r="AD25" s="1"/>
    </row>
    <row r="26" spans="1:30" ht="18" x14ac:dyDescent="0.25">
      <c r="A26" s="9"/>
      <c r="B26" s="11"/>
      <c r="C26" s="9"/>
      <c r="D26" s="9"/>
      <c r="E26" s="9"/>
      <c r="F26" s="12"/>
      <c r="G26" s="9"/>
      <c r="H26" s="9"/>
      <c r="I26" s="9"/>
      <c r="K26" s="7"/>
      <c r="O26" s="6"/>
      <c r="P26" s="104"/>
      <c r="V26" s="14"/>
      <c r="AD26" s="1"/>
    </row>
    <row r="27" spans="1:30" x14ac:dyDescent="0.2">
      <c r="K27" s="7"/>
      <c r="O27" s="6"/>
      <c r="P27" s="105"/>
      <c r="V27" s="14"/>
      <c r="AD27" s="1"/>
    </row>
    <row r="28" spans="1:30" ht="18" x14ac:dyDescent="0.25">
      <c r="A28" s="3"/>
      <c r="B28" s="4"/>
      <c r="C28" s="4"/>
      <c r="D28" s="67" t="s">
        <v>60</v>
      </c>
      <c r="E28" s="4"/>
      <c r="F28" s="4"/>
      <c r="G28" s="4"/>
      <c r="H28" s="4"/>
      <c r="I28" s="4"/>
      <c r="J28" s="4"/>
      <c r="K28" s="3"/>
      <c r="L28" s="4"/>
      <c r="M28" s="4"/>
      <c r="N28" s="4"/>
      <c r="O28" s="4"/>
      <c r="P28" s="4"/>
      <c r="Q28" s="4"/>
      <c r="R28" s="4"/>
      <c r="S28" s="4"/>
      <c r="T28" s="4"/>
    </row>
    <row r="29" spans="1:30" ht="15" x14ac:dyDescent="0.2"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5"/>
    </row>
    <row r="30" spans="1:30" ht="18" x14ac:dyDescent="0.25">
      <c r="A30" s="73"/>
      <c r="B30" s="41"/>
      <c r="C30" s="42"/>
      <c r="D30" s="43" t="s">
        <v>19</v>
      </c>
      <c r="E30" s="43"/>
      <c r="F30" s="43"/>
      <c r="G30" s="44"/>
      <c r="H30" s="41"/>
      <c r="I30" s="41"/>
      <c r="J30" s="41"/>
      <c r="K30" s="41"/>
      <c r="L30" s="41"/>
      <c r="M30" s="1"/>
      <c r="N30" s="1"/>
      <c r="O30" s="1"/>
      <c r="P30" s="1"/>
    </row>
    <row r="31" spans="1:30" ht="54" x14ac:dyDescent="0.3">
      <c r="A31" s="74"/>
      <c r="B31" s="45" t="s">
        <v>13</v>
      </c>
      <c r="C31" s="122" t="s">
        <v>45</v>
      </c>
      <c r="D31" s="47" t="s">
        <v>14</v>
      </c>
      <c r="E31" s="47" t="s">
        <v>0</v>
      </c>
      <c r="F31" s="47" t="s">
        <v>1</v>
      </c>
      <c r="G31" s="127" t="s">
        <v>39</v>
      </c>
      <c r="H31" s="48" t="s">
        <v>57</v>
      </c>
      <c r="I31" s="46" t="s">
        <v>18</v>
      </c>
      <c r="J31" s="49"/>
      <c r="K31" s="49"/>
      <c r="L31" s="49"/>
      <c r="M31" s="96"/>
      <c r="N31" s="1"/>
      <c r="O31" s="1"/>
      <c r="P31" s="1"/>
    </row>
    <row r="32" spans="1:30" ht="20.25" x14ac:dyDescent="0.3">
      <c r="A32" s="73"/>
      <c r="B32" s="41"/>
      <c r="C32" s="123"/>
      <c r="D32" s="42"/>
      <c r="E32" s="42"/>
      <c r="F32" s="42"/>
      <c r="G32" s="128" t="s">
        <v>2</v>
      </c>
      <c r="H32" s="52" t="s">
        <v>20</v>
      </c>
      <c r="I32" s="106"/>
      <c r="J32" s="41"/>
      <c r="K32" s="41"/>
      <c r="L32" s="41"/>
      <c r="M32" s="96"/>
      <c r="N32" s="1"/>
      <c r="O32" s="1"/>
      <c r="P32" s="1"/>
    </row>
    <row r="33" spans="1:20" ht="21" x14ac:dyDescent="0.35">
      <c r="A33" s="73"/>
      <c r="B33" s="53">
        <v>0</v>
      </c>
      <c r="C33" s="124">
        <f>D33</f>
        <v>0.11</v>
      </c>
      <c r="D33" s="54">
        <v>0.11</v>
      </c>
      <c r="E33" s="68">
        <v>22</v>
      </c>
      <c r="F33" s="68">
        <v>24.5</v>
      </c>
      <c r="G33" s="129">
        <f t="shared" ref="G33:G38" si="2">(E33+F33)/2</f>
        <v>23.25</v>
      </c>
      <c r="H33" s="55">
        <f>PI()/4*(G33/100)^2</f>
        <v>4.2455679470153322E-2</v>
      </c>
      <c r="I33" s="117">
        <f>H33*D33</f>
        <v>4.6701247417168653E-3</v>
      </c>
      <c r="J33" s="41" t="s">
        <v>4</v>
      </c>
      <c r="K33" s="56" t="s">
        <v>47</v>
      </c>
      <c r="L33" s="41"/>
      <c r="M33" s="1"/>
      <c r="N33" s="1"/>
      <c r="O33" s="1"/>
      <c r="P33" s="1"/>
    </row>
    <row r="34" spans="1:20" ht="21" x14ac:dyDescent="0.35">
      <c r="A34" s="73"/>
      <c r="B34" s="57" t="s">
        <v>3</v>
      </c>
      <c r="C34" s="125">
        <f>D34+C33</f>
        <v>1.3</v>
      </c>
      <c r="D34" s="58">
        <v>1.19</v>
      </c>
      <c r="E34" s="69">
        <v>21</v>
      </c>
      <c r="F34" s="69">
        <v>21</v>
      </c>
      <c r="G34" s="102">
        <f t="shared" si="2"/>
        <v>21</v>
      </c>
      <c r="H34" s="59">
        <f t="shared" ref="H34:H38" si="3">PI()/4*(G34/100)^2</f>
        <v>3.4636059005827467E-2</v>
      </c>
      <c r="I34" s="118">
        <f>(H33+H34)/2*D34</f>
        <v>4.5869584393208568E-2</v>
      </c>
      <c r="J34" s="41" t="s">
        <v>5</v>
      </c>
      <c r="K34" s="56" t="s">
        <v>48</v>
      </c>
      <c r="L34" s="41"/>
      <c r="M34" s="1"/>
      <c r="N34" s="1"/>
      <c r="O34" s="1"/>
      <c r="P34" s="1"/>
    </row>
    <row r="35" spans="1:20" ht="21" x14ac:dyDescent="0.35">
      <c r="A35" s="73"/>
      <c r="B35" s="57">
        <v>1</v>
      </c>
      <c r="C35" s="125">
        <f t="shared" ref="C35:C38" si="4">D35+C34</f>
        <v>3.5</v>
      </c>
      <c r="D35" s="58">
        <v>2.2000000000000002</v>
      </c>
      <c r="E35" s="69">
        <v>16</v>
      </c>
      <c r="F35" s="69">
        <v>16.5</v>
      </c>
      <c r="G35" s="102">
        <f t="shared" si="2"/>
        <v>16.25</v>
      </c>
      <c r="H35" s="59">
        <f t="shared" si="3"/>
        <v>2.0739420252213869E-2</v>
      </c>
      <c r="I35" s="118">
        <f t="shared" ref="I35:I37" si="5">(H34+H35)/2*D35</f>
        <v>6.0913027183845475E-2</v>
      </c>
      <c r="J35" s="41" t="s">
        <v>6</v>
      </c>
      <c r="K35" s="56" t="s">
        <v>49</v>
      </c>
      <c r="L35" s="41"/>
      <c r="M35" s="1"/>
      <c r="N35" s="1"/>
      <c r="O35" s="1"/>
      <c r="P35" s="1"/>
    </row>
    <row r="36" spans="1:20" ht="21" x14ac:dyDescent="0.35">
      <c r="A36" s="73"/>
      <c r="B36" s="57">
        <v>2</v>
      </c>
      <c r="C36" s="125">
        <f t="shared" si="4"/>
        <v>5.7</v>
      </c>
      <c r="D36" s="60">
        <v>2.2000000000000002</v>
      </c>
      <c r="E36" s="70">
        <v>9</v>
      </c>
      <c r="F36" s="70">
        <v>9.5</v>
      </c>
      <c r="G36" s="102">
        <f t="shared" si="2"/>
        <v>9.25</v>
      </c>
      <c r="H36" s="59">
        <f t="shared" si="3"/>
        <v>6.7200630355694164E-3</v>
      </c>
      <c r="I36" s="118">
        <f t="shared" si="5"/>
        <v>3.0205431616561619E-2</v>
      </c>
      <c r="J36" s="41" t="s">
        <v>7</v>
      </c>
      <c r="K36" s="56" t="s">
        <v>50</v>
      </c>
      <c r="L36" s="41"/>
      <c r="M36" s="1"/>
      <c r="N36" s="1"/>
      <c r="O36" s="1"/>
      <c r="P36" s="1"/>
    </row>
    <row r="37" spans="1:20" ht="21" x14ac:dyDescent="0.35">
      <c r="A37" s="73"/>
      <c r="B37" s="61">
        <v>3</v>
      </c>
      <c r="C37" s="125">
        <f t="shared" si="4"/>
        <v>7.9</v>
      </c>
      <c r="D37" s="60">
        <v>2.2000000000000002</v>
      </c>
      <c r="E37" s="70">
        <v>4.5999999999999996</v>
      </c>
      <c r="F37" s="70">
        <v>4.5999999999999996</v>
      </c>
      <c r="G37" s="102">
        <f t="shared" si="2"/>
        <v>4.5999999999999996</v>
      </c>
      <c r="H37" s="59">
        <f t="shared" si="3"/>
        <v>1.6619025137490004E-3</v>
      </c>
      <c r="I37" s="118">
        <f t="shared" si="5"/>
        <v>9.22016210425026E-3</v>
      </c>
      <c r="J37" s="41" t="s">
        <v>8</v>
      </c>
      <c r="K37" s="56" t="s">
        <v>51</v>
      </c>
      <c r="L37" s="41"/>
      <c r="M37" s="1"/>
      <c r="N37" s="1"/>
      <c r="O37" s="1"/>
      <c r="P37" s="1"/>
    </row>
    <row r="38" spans="1:20" ht="21" x14ac:dyDescent="0.35">
      <c r="A38" s="73"/>
      <c r="B38" s="62">
        <v>4</v>
      </c>
      <c r="C38" s="126">
        <f t="shared" si="4"/>
        <v>9.15</v>
      </c>
      <c r="D38" s="63">
        <v>1.25</v>
      </c>
      <c r="E38" s="71">
        <v>0</v>
      </c>
      <c r="F38" s="71">
        <v>0</v>
      </c>
      <c r="G38" s="130">
        <f t="shared" si="2"/>
        <v>0</v>
      </c>
      <c r="H38" s="64">
        <f t="shared" si="3"/>
        <v>0</v>
      </c>
      <c r="I38" s="119">
        <f>(H37)/3*D38</f>
        <v>6.9245938072875015E-4</v>
      </c>
      <c r="J38" s="41" t="s">
        <v>9</v>
      </c>
      <c r="K38" s="56" t="s">
        <v>52</v>
      </c>
      <c r="L38" s="41"/>
      <c r="M38" s="1"/>
      <c r="N38" s="1"/>
      <c r="O38" s="1"/>
      <c r="P38" s="1"/>
    </row>
    <row r="39" spans="1:20" ht="18" x14ac:dyDescent="0.25">
      <c r="A39" s="73"/>
      <c r="B39" s="41"/>
      <c r="C39" s="41"/>
      <c r="D39" s="42"/>
      <c r="E39" s="42"/>
      <c r="F39" s="42"/>
      <c r="G39" s="42"/>
      <c r="H39" s="44"/>
      <c r="I39" s="41"/>
      <c r="J39" s="41"/>
      <c r="K39" s="41"/>
      <c r="L39" s="41"/>
      <c r="M39" s="1"/>
      <c r="N39" s="1"/>
      <c r="O39" s="1"/>
      <c r="P39" s="1"/>
    </row>
    <row r="40" spans="1:20" ht="18" x14ac:dyDescent="0.25">
      <c r="A40" s="73"/>
      <c r="C40" s="82"/>
      <c r="D40" s="101"/>
      <c r="E40" s="42"/>
      <c r="F40" s="42"/>
      <c r="G40" s="42"/>
      <c r="H40" s="44"/>
      <c r="I40" s="116">
        <f>SUM(I33:I38)</f>
        <v>0.15157078942031155</v>
      </c>
      <c r="J40" s="56" t="s">
        <v>11</v>
      </c>
      <c r="K40" s="41"/>
      <c r="L40" s="41"/>
      <c r="M40" s="1"/>
      <c r="N40" s="1"/>
      <c r="O40" s="1"/>
      <c r="P40" s="1"/>
    </row>
    <row r="41" spans="1:20" ht="18" x14ac:dyDescent="0.25">
      <c r="A41" s="73"/>
      <c r="B41" s="41"/>
      <c r="C41" s="42"/>
      <c r="D41" s="42"/>
      <c r="E41" s="42"/>
      <c r="F41" s="42"/>
      <c r="G41" s="44"/>
      <c r="H41" s="41"/>
      <c r="I41" s="41"/>
      <c r="J41" s="41"/>
      <c r="K41" s="41"/>
      <c r="L41" s="41"/>
      <c r="M41" s="1"/>
      <c r="N41" s="1"/>
      <c r="O41" s="1"/>
      <c r="P41" s="1"/>
    </row>
    <row r="42" spans="1:20" ht="20.25" x14ac:dyDescent="0.3">
      <c r="A42" s="10"/>
      <c r="B42" s="34"/>
      <c r="C42" s="35"/>
      <c r="D42" s="35"/>
      <c r="E42" s="35"/>
      <c r="F42" s="35"/>
      <c r="G42" s="36"/>
      <c r="I42" s="120" t="s">
        <v>46</v>
      </c>
      <c r="J42" s="121">
        <f>(M16-I40)/M16*100</f>
        <v>28.386337905881703</v>
      </c>
      <c r="K42" s="96" t="s">
        <v>46</v>
      </c>
      <c r="L42" s="96" t="s">
        <v>58</v>
      </c>
      <c r="M42" s="1"/>
      <c r="N42" s="1"/>
      <c r="O42" s="1"/>
      <c r="P42" s="1"/>
    </row>
    <row r="43" spans="1:20" ht="15" x14ac:dyDescent="0.2">
      <c r="B43" s="34"/>
      <c r="C43" s="34"/>
      <c r="D43" s="34"/>
      <c r="E43" s="34"/>
      <c r="F43" s="34"/>
      <c r="G43" s="34"/>
      <c r="I43" s="34"/>
      <c r="J43" s="34"/>
      <c r="L43" s="35"/>
    </row>
    <row r="44" spans="1:20" ht="18" x14ac:dyDescent="0.25">
      <c r="A44" s="131" t="s">
        <v>29</v>
      </c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</row>
    <row r="45" spans="1:20" ht="18" x14ac:dyDescent="0.25">
      <c r="A45" s="50"/>
      <c r="B45" s="50"/>
      <c r="C45" s="76"/>
      <c r="D45" s="76"/>
      <c r="E45" s="51"/>
      <c r="F45" s="42"/>
      <c r="G45" s="41"/>
      <c r="H45" s="41"/>
      <c r="I45" s="41"/>
      <c r="J45" s="41"/>
      <c r="K45" s="41"/>
      <c r="N45" s="35"/>
      <c r="O45" s="35"/>
    </row>
    <row r="46" spans="1:20" ht="18" x14ac:dyDescent="0.25">
      <c r="A46" s="50"/>
      <c r="B46" s="50"/>
      <c r="C46" s="76"/>
      <c r="D46" s="76"/>
      <c r="E46" s="51"/>
      <c r="F46" s="42"/>
      <c r="G46" s="41"/>
      <c r="H46" s="41"/>
      <c r="I46" s="41"/>
      <c r="J46" s="41"/>
      <c r="K46" s="41"/>
      <c r="N46" s="35"/>
      <c r="O46" s="35"/>
    </row>
    <row r="47" spans="1:20" ht="18" x14ac:dyDescent="0.25">
      <c r="A47" s="41"/>
      <c r="B47" s="41"/>
      <c r="C47" s="41"/>
      <c r="D47" s="41"/>
      <c r="E47" s="41"/>
      <c r="F47" s="41"/>
      <c r="G47" s="41"/>
      <c r="H47" s="41"/>
      <c r="I47" s="41"/>
      <c r="J47" s="41"/>
    </row>
    <row r="48" spans="1:20" ht="18" x14ac:dyDescent="0.25">
      <c r="A48" s="77"/>
      <c r="B48" s="77"/>
      <c r="C48" s="77"/>
      <c r="D48" s="77"/>
      <c r="E48" s="77"/>
      <c r="F48" s="77"/>
      <c r="G48" s="77"/>
      <c r="H48" s="77"/>
      <c r="I48" s="77"/>
      <c r="J48" s="77"/>
      <c r="M48" s="13"/>
      <c r="N48" s="13"/>
      <c r="O48" s="108"/>
      <c r="P48" s="109"/>
    </row>
    <row r="49" spans="1:30" ht="36" x14ac:dyDescent="0.25">
      <c r="A49" s="45" t="s">
        <v>13</v>
      </c>
      <c r="B49" s="47" t="s">
        <v>14</v>
      </c>
      <c r="C49" s="47" t="s">
        <v>17</v>
      </c>
      <c r="D49" s="48" t="s">
        <v>16</v>
      </c>
      <c r="E49" s="46" t="s">
        <v>18</v>
      </c>
      <c r="F49" s="44"/>
      <c r="G49" s="41"/>
      <c r="H49" s="41"/>
      <c r="I49" s="41"/>
      <c r="J49" s="41"/>
      <c r="L49" s="1"/>
      <c r="M49" s="14"/>
      <c r="N49" s="14"/>
      <c r="O49" s="110"/>
      <c r="P49" s="111"/>
      <c r="Q49" s="14"/>
      <c r="R49" s="14"/>
      <c r="S49" s="14"/>
      <c r="T49" s="14"/>
      <c r="W49" s="1"/>
      <c r="X49" s="1"/>
      <c r="Y49" s="1"/>
      <c r="Z49" s="1"/>
      <c r="AA49" s="1"/>
      <c r="AB49" s="1"/>
      <c r="AC49" s="1"/>
      <c r="AD49" s="1"/>
    </row>
    <row r="50" spans="1:30" ht="18" x14ac:dyDescent="0.25">
      <c r="A50" s="41"/>
      <c r="B50" s="42"/>
      <c r="C50" s="78" t="s">
        <v>2</v>
      </c>
      <c r="D50" s="79" t="s">
        <v>20</v>
      </c>
      <c r="E50" s="41"/>
      <c r="F50" s="44"/>
      <c r="G50" s="41"/>
      <c r="H50" s="41"/>
      <c r="I50" s="41"/>
      <c r="J50" s="41"/>
      <c r="L50" s="1"/>
      <c r="M50" s="14"/>
      <c r="N50" s="14"/>
      <c r="O50" s="14"/>
      <c r="P50" s="14"/>
      <c r="Q50" s="50"/>
      <c r="R50" s="14"/>
      <c r="S50" s="14"/>
      <c r="T50" s="14"/>
      <c r="W50" s="1"/>
      <c r="X50" s="1"/>
      <c r="Y50" s="1"/>
      <c r="Z50" s="1"/>
      <c r="AA50" s="1"/>
      <c r="AB50" s="1"/>
      <c r="AC50" s="1"/>
      <c r="AD50" s="1"/>
    </row>
    <row r="51" spans="1:30" ht="21" x14ac:dyDescent="0.25">
      <c r="A51" s="53">
        <v>0</v>
      </c>
      <c r="B51" s="54">
        <v>0.11</v>
      </c>
      <c r="C51" s="68">
        <v>32</v>
      </c>
      <c r="D51" s="55">
        <f>PI()/4*(C51/100)^2</f>
        <v>8.0424771931898703E-2</v>
      </c>
      <c r="E51" s="53">
        <f>D51*B51</f>
        <v>8.8467249125088569E-3</v>
      </c>
      <c r="F51" s="81" t="s">
        <v>4</v>
      </c>
      <c r="G51" s="80"/>
      <c r="H51" s="137">
        <f>E51</f>
        <v>8.8467249125088569E-3</v>
      </c>
      <c r="I51" s="41" t="s">
        <v>56</v>
      </c>
      <c r="L51" s="1"/>
      <c r="M51" s="14"/>
      <c r="N51" s="14"/>
      <c r="O51" s="14"/>
      <c r="P51" s="112"/>
      <c r="Q51" s="113"/>
      <c r="R51" s="14"/>
      <c r="S51" s="14"/>
      <c r="T51" s="14"/>
      <c r="W51" s="1"/>
      <c r="X51" s="1"/>
      <c r="Y51" s="1"/>
      <c r="Z51" s="1"/>
      <c r="AA51" s="1"/>
      <c r="AB51" s="1"/>
      <c r="AC51" s="1"/>
      <c r="AD51" s="1"/>
    </row>
    <row r="52" spans="1:30" ht="18" x14ac:dyDescent="0.25">
      <c r="A52" s="57" t="s">
        <v>3</v>
      </c>
      <c r="B52" s="58">
        <v>1.19</v>
      </c>
      <c r="C52" s="69">
        <v>24.5</v>
      </c>
      <c r="D52" s="59">
        <f t="shared" ref="D52:D59" si="6">PI()/4*(C52/100)^2</f>
        <v>4.7143524757931828E-2</v>
      </c>
      <c r="E52" s="57">
        <f>(D51+D52)/2*B52</f>
        <v>7.5903136530449153E-2</v>
      </c>
      <c r="F52" s="83"/>
      <c r="G52" s="77"/>
      <c r="H52" s="132"/>
      <c r="I52" s="41"/>
      <c r="L52" s="1"/>
      <c r="M52" s="14"/>
      <c r="N52" s="14"/>
      <c r="O52" s="14"/>
      <c r="P52" s="14"/>
      <c r="Q52" s="50"/>
      <c r="R52" s="14"/>
      <c r="S52" s="14"/>
      <c r="T52" s="14"/>
      <c r="W52" s="1"/>
      <c r="X52" s="1"/>
      <c r="Y52" s="1"/>
      <c r="Z52" s="1"/>
      <c r="AA52" s="1"/>
      <c r="AB52" s="1"/>
      <c r="AC52" s="1"/>
      <c r="AD52" s="1"/>
    </row>
    <row r="53" spans="1:30" ht="21" x14ac:dyDescent="0.25">
      <c r="A53" s="61" t="s">
        <v>22</v>
      </c>
      <c r="B53" s="134">
        <v>1.47</v>
      </c>
      <c r="C53" s="87">
        <v>20</v>
      </c>
      <c r="D53" s="133">
        <f>PI()/4*(C53/100)^2</f>
        <v>3.1415926535897934E-2</v>
      </c>
      <c r="E53" s="61">
        <f>(D52+D53)/2*B53</f>
        <v>5.7741196700964878E-2</v>
      </c>
      <c r="F53" s="81" t="s">
        <v>41</v>
      </c>
      <c r="G53" s="80"/>
      <c r="H53" s="137">
        <f>SUM(E52:E53)</f>
        <v>0.13364433323141403</v>
      </c>
      <c r="I53" s="41" t="s">
        <v>56</v>
      </c>
      <c r="L53" s="1"/>
      <c r="M53" s="14"/>
      <c r="N53" s="14"/>
      <c r="O53" s="14"/>
      <c r="P53" s="14"/>
      <c r="Q53" s="50"/>
      <c r="R53" s="14"/>
      <c r="S53" s="14"/>
      <c r="T53" s="14"/>
      <c r="W53" s="1"/>
      <c r="X53" s="1"/>
      <c r="Y53" s="1"/>
      <c r="Z53" s="1"/>
      <c r="AA53" s="1"/>
      <c r="AB53" s="1"/>
      <c r="AC53" s="1"/>
      <c r="AD53" s="1"/>
    </row>
    <row r="54" spans="1:30" ht="18" x14ac:dyDescent="0.25">
      <c r="A54" s="61" t="s">
        <v>23</v>
      </c>
      <c r="B54" s="134">
        <f>2.2-B53</f>
        <v>0.7300000000000002</v>
      </c>
      <c r="C54" s="70">
        <v>17.75</v>
      </c>
      <c r="D54" s="133">
        <f t="shared" si="6"/>
        <v>2.4744950885540854E-2</v>
      </c>
      <c r="E54" s="61">
        <f>(D53+D54)/2*B54</f>
        <v>2.0498720258825161E-2</v>
      </c>
      <c r="F54" s="83"/>
      <c r="G54" s="77"/>
      <c r="H54" s="132"/>
      <c r="I54" s="41"/>
      <c r="L54" s="1"/>
      <c r="M54" s="14"/>
      <c r="N54" s="14"/>
      <c r="O54" s="14"/>
      <c r="P54" s="14"/>
      <c r="Q54" s="50"/>
      <c r="R54" s="14"/>
      <c r="S54" s="14"/>
      <c r="T54" s="14"/>
      <c r="W54" s="1"/>
      <c r="X54" s="1"/>
      <c r="Y54" s="1"/>
      <c r="Z54" s="1"/>
      <c r="AA54" s="1"/>
      <c r="AB54" s="1"/>
      <c r="AC54" s="1"/>
      <c r="AD54" s="1"/>
    </row>
    <row r="55" spans="1:30" ht="21" x14ac:dyDescent="0.25">
      <c r="A55" s="61" t="s">
        <v>24</v>
      </c>
      <c r="B55" s="135">
        <v>1.65</v>
      </c>
      <c r="C55" s="140">
        <v>12</v>
      </c>
      <c r="D55" s="133">
        <f t="shared" si="6"/>
        <v>1.1309733552923255E-2</v>
      </c>
      <c r="E55" s="61">
        <f>(D54+D55)/2*B55</f>
        <v>2.9745114661732887E-2</v>
      </c>
      <c r="F55" s="81" t="s">
        <v>42</v>
      </c>
      <c r="G55" s="80"/>
      <c r="H55" s="137">
        <f>SUM(E54:E55)</f>
        <v>5.0243834920558048E-2</v>
      </c>
      <c r="I55" s="41" t="s">
        <v>56</v>
      </c>
      <c r="L55" s="1"/>
      <c r="M55" s="14"/>
      <c r="N55" s="14"/>
      <c r="O55" s="14"/>
      <c r="P55" s="14"/>
      <c r="Q55" s="50"/>
      <c r="R55" s="14"/>
      <c r="S55" s="14"/>
      <c r="T55" s="14"/>
      <c r="W55" s="1"/>
      <c r="X55" s="1"/>
      <c r="Y55" s="1"/>
      <c r="Z55" s="1"/>
      <c r="AA55" s="1"/>
      <c r="AB55" s="1"/>
      <c r="AC55" s="1"/>
      <c r="AD55" s="1"/>
    </row>
    <row r="56" spans="1:30" ht="18" x14ac:dyDescent="0.25">
      <c r="A56" s="61" t="s">
        <v>25</v>
      </c>
      <c r="B56" s="135">
        <f>2.2-B55</f>
        <v>0.55000000000000027</v>
      </c>
      <c r="C56" s="69">
        <v>10.1</v>
      </c>
      <c r="D56" s="59">
        <f t="shared" si="6"/>
        <v>8.0118466648173691E-3</v>
      </c>
      <c r="E56" s="57">
        <f>(D55+D56)/2*B56</f>
        <v>5.3134345598786735E-3</v>
      </c>
      <c r="F56" s="83"/>
      <c r="G56" s="77"/>
      <c r="H56" s="132"/>
      <c r="I56" s="41"/>
      <c r="L56" s="1"/>
      <c r="M56" s="14"/>
      <c r="N56" s="14"/>
      <c r="O56" s="14"/>
      <c r="P56" s="14"/>
      <c r="Q56" s="50"/>
      <c r="R56" s="14"/>
      <c r="S56" s="14"/>
      <c r="T56" s="14"/>
      <c r="W56" s="1"/>
      <c r="X56" s="1"/>
      <c r="Y56" s="1"/>
      <c r="Z56" s="1"/>
      <c r="AA56" s="1"/>
      <c r="AB56" s="1"/>
      <c r="AC56" s="1"/>
      <c r="AD56" s="1"/>
    </row>
    <row r="57" spans="1:30" ht="21" x14ac:dyDescent="0.25">
      <c r="A57" s="61" t="s">
        <v>26</v>
      </c>
      <c r="B57" s="136">
        <v>1.77</v>
      </c>
      <c r="C57" s="139">
        <v>6</v>
      </c>
      <c r="D57" s="59">
        <f t="shared" si="6"/>
        <v>2.8274333882308137E-3</v>
      </c>
      <c r="E57" s="57">
        <f t="shared" ref="E53:E58" si="7">(D56+D57)/2*B57</f>
        <v>9.5927628469476434E-3</v>
      </c>
      <c r="F57" s="81" t="s">
        <v>43</v>
      </c>
      <c r="G57" s="81"/>
      <c r="H57" s="137">
        <f>SUM(E56:E57)</f>
        <v>1.4906197406826317E-2</v>
      </c>
      <c r="I57" s="41" t="s">
        <v>56</v>
      </c>
      <c r="L57" s="10"/>
      <c r="M57" s="22"/>
      <c r="N57" s="22"/>
      <c r="O57" s="22"/>
      <c r="P57" s="14"/>
      <c r="Q57" s="14"/>
      <c r="R57" s="14"/>
      <c r="S57" s="14"/>
      <c r="T57" s="14"/>
      <c r="W57" s="1"/>
      <c r="X57" s="1"/>
      <c r="Y57" s="1"/>
      <c r="Z57" s="1"/>
      <c r="AA57" s="1"/>
      <c r="AB57" s="1"/>
      <c r="AC57" s="1"/>
      <c r="AD57" s="1"/>
    </row>
    <row r="58" spans="1:30" ht="18" x14ac:dyDescent="0.25">
      <c r="A58" s="61" t="s">
        <v>27</v>
      </c>
      <c r="B58" s="136">
        <f>2.2-B57</f>
        <v>0.43000000000000016</v>
      </c>
      <c r="C58" s="69">
        <v>5</v>
      </c>
      <c r="D58" s="59">
        <f t="shared" si="6"/>
        <v>1.9634954084936209E-3</v>
      </c>
      <c r="E58" s="57">
        <f t="shared" si="7"/>
        <v>1.0300496912957538E-3</v>
      </c>
      <c r="F58" s="83"/>
      <c r="G58" s="77"/>
      <c r="H58" s="132"/>
      <c r="I58" s="41"/>
      <c r="L58" s="10"/>
      <c r="M58" s="22"/>
      <c r="N58" s="22"/>
      <c r="O58" s="22"/>
      <c r="P58" s="14"/>
      <c r="Q58" s="14"/>
      <c r="R58" s="14"/>
      <c r="S58" s="14"/>
      <c r="T58" s="14"/>
      <c r="W58" s="1"/>
      <c r="X58" s="1"/>
      <c r="Y58" s="1"/>
      <c r="Z58" s="1"/>
      <c r="AA58" s="1"/>
      <c r="AB58" s="1"/>
      <c r="AC58" s="1"/>
      <c r="AD58" s="1"/>
    </row>
    <row r="59" spans="1:30" ht="21" x14ac:dyDescent="0.25">
      <c r="A59" s="62">
        <v>4</v>
      </c>
      <c r="B59" s="63">
        <v>1.25</v>
      </c>
      <c r="C59" s="72">
        <v>0</v>
      </c>
      <c r="D59" s="64">
        <f t="shared" si="6"/>
        <v>0</v>
      </c>
      <c r="E59" s="65">
        <f>(D58)/3*B59</f>
        <v>8.1812308687234203E-4</v>
      </c>
      <c r="F59" s="81" t="s">
        <v>44</v>
      </c>
      <c r="G59" s="80"/>
      <c r="H59" s="137">
        <f>SUM(E58:E59)</f>
        <v>1.8481727781680959E-3</v>
      </c>
      <c r="I59" s="41" t="s">
        <v>56</v>
      </c>
      <c r="L59" s="61"/>
      <c r="M59" s="61"/>
      <c r="N59" s="61"/>
      <c r="O59" s="61"/>
      <c r="P59" s="14"/>
      <c r="Q59" s="14"/>
      <c r="R59" s="14"/>
      <c r="W59" s="1"/>
      <c r="X59" s="1"/>
      <c r="Y59" s="1"/>
      <c r="Z59" s="1"/>
      <c r="AA59" s="1"/>
      <c r="AB59" s="1"/>
      <c r="AC59" s="1"/>
      <c r="AD59" s="1"/>
    </row>
    <row r="60" spans="1:30" ht="18" x14ac:dyDescent="0.25">
      <c r="A60" s="41"/>
      <c r="B60" s="42"/>
      <c r="C60" s="42"/>
      <c r="D60" s="44"/>
      <c r="E60" s="41"/>
      <c r="F60" s="44"/>
      <c r="G60" s="41"/>
      <c r="H60" s="56"/>
      <c r="I60" s="41"/>
      <c r="J60" s="41"/>
      <c r="L60" s="61"/>
      <c r="M60" s="61"/>
      <c r="N60" s="61"/>
      <c r="O60" s="61"/>
      <c r="P60" s="14"/>
      <c r="Q60" s="14"/>
      <c r="R60" s="14"/>
      <c r="W60" s="1"/>
      <c r="X60" s="1"/>
      <c r="Y60" s="1"/>
      <c r="Z60" s="1"/>
      <c r="AA60" s="1"/>
      <c r="AB60" s="1"/>
      <c r="AC60" s="1"/>
      <c r="AD60" s="1"/>
    </row>
    <row r="61" spans="1:30" ht="21" x14ac:dyDescent="0.25">
      <c r="A61" s="85" t="s">
        <v>28</v>
      </c>
      <c r="B61" s="86">
        <f>SUM(B51:B59)</f>
        <v>9.15</v>
      </c>
      <c r="C61" s="42"/>
      <c r="D61" s="44"/>
      <c r="E61" s="66">
        <f>SUM(E51:E59)</f>
        <v>0.20948926324947534</v>
      </c>
      <c r="F61" s="56" t="s">
        <v>61</v>
      </c>
      <c r="G61" s="41"/>
      <c r="H61" s="138">
        <f>SUM(H51:H59)</f>
        <v>0.20948926324947534</v>
      </c>
      <c r="I61" s="41" t="s">
        <v>56</v>
      </c>
      <c r="L61" s="61"/>
      <c r="M61" s="61"/>
      <c r="N61" s="61"/>
      <c r="O61" s="70"/>
      <c r="P61" s="14"/>
      <c r="Q61" s="14"/>
      <c r="R61" s="14"/>
      <c r="W61" s="1"/>
      <c r="X61" s="1"/>
      <c r="Y61" s="1"/>
      <c r="Z61" s="1"/>
      <c r="AA61" s="1"/>
      <c r="AB61" s="1"/>
      <c r="AC61" s="1"/>
      <c r="AD61" s="1"/>
    </row>
    <row r="62" spans="1:30" ht="18" x14ac:dyDescent="0.25">
      <c r="A62" s="41"/>
      <c r="B62" s="42"/>
      <c r="C62" s="42"/>
      <c r="D62" s="42"/>
      <c r="E62" s="42"/>
      <c r="F62" s="44"/>
      <c r="G62" s="41"/>
      <c r="H62" s="41"/>
      <c r="I62" s="41"/>
      <c r="J62" s="41"/>
      <c r="L62" s="61"/>
      <c r="M62" s="61"/>
      <c r="N62" s="61"/>
      <c r="O62" s="70"/>
      <c r="P62" s="14"/>
      <c r="Q62" s="14"/>
      <c r="R62" s="14"/>
      <c r="W62" s="1"/>
      <c r="X62" s="1"/>
      <c r="Y62" s="1"/>
      <c r="Z62" s="1"/>
      <c r="AA62" s="1"/>
      <c r="AB62" s="1"/>
      <c r="AC62" s="1"/>
      <c r="AD62" s="1"/>
    </row>
    <row r="63" spans="1:30" ht="18" x14ac:dyDescent="0.25">
      <c r="A63" s="41"/>
      <c r="B63" s="42"/>
      <c r="C63" s="42"/>
      <c r="D63" s="42"/>
      <c r="E63" s="84"/>
      <c r="F63" s="42"/>
      <c r="G63" s="41"/>
      <c r="H63" s="41"/>
      <c r="I63" s="41"/>
      <c r="J63" s="41"/>
      <c r="L63" s="61"/>
      <c r="M63" s="61"/>
      <c r="N63" s="61"/>
      <c r="O63" s="70"/>
      <c r="P63" s="14"/>
      <c r="Q63" s="14"/>
      <c r="R63" s="14"/>
      <c r="W63" s="1"/>
      <c r="X63" s="1"/>
      <c r="Y63" s="1"/>
      <c r="Z63" s="1"/>
      <c r="AA63" s="1"/>
      <c r="AB63" s="1"/>
      <c r="AC63" s="1"/>
      <c r="AD63" s="1"/>
    </row>
    <row r="64" spans="1:30" ht="18" x14ac:dyDescent="0.25">
      <c r="A64" s="41"/>
      <c r="B64" s="42"/>
      <c r="C64" s="42"/>
      <c r="D64" s="42"/>
      <c r="E64" s="44"/>
      <c r="F64" s="42"/>
      <c r="G64" s="41"/>
      <c r="H64" s="41"/>
      <c r="I64" s="41"/>
      <c r="J64" s="41"/>
      <c r="L64" s="61"/>
      <c r="M64" s="61"/>
      <c r="N64" s="61"/>
      <c r="O64" s="70"/>
      <c r="P64" s="14"/>
      <c r="Q64" s="14"/>
      <c r="R64" s="14"/>
      <c r="W64" s="1"/>
      <c r="X64" s="1"/>
      <c r="Y64" s="1"/>
      <c r="Z64" s="1"/>
      <c r="AA64" s="1"/>
      <c r="AB64" s="1"/>
      <c r="AC64" s="1"/>
      <c r="AD64" s="1"/>
    </row>
    <row r="65" spans="1:30" ht="18" x14ac:dyDescent="0.25">
      <c r="E65" s="42"/>
      <c r="F65" s="42"/>
      <c r="G65" s="41"/>
      <c r="H65" s="41"/>
      <c r="I65" s="41"/>
      <c r="J65" s="41"/>
      <c r="L65" s="61"/>
      <c r="M65" s="61"/>
      <c r="N65" s="61"/>
      <c r="O65" s="70"/>
      <c r="P65" s="14"/>
      <c r="Q65" s="14"/>
      <c r="R65" s="14"/>
      <c r="W65" s="1"/>
      <c r="X65" s="1"/>
      <c r="Y65" s="1"/>
      <c r="Z65" s="1"/>
      <c r="AA65" s="1"/>
      <c r="AB65" s="1"/>
      <c r="AC65" s="1"/>
      <c r="AD65" s="1"/>
    </row>
    <row r="66" spans="1:30" ht="18" x14ac:dyDescent="0.25">
      <c r="E66" s="42"/>
      <c r="F66" s="44"/>
      <c r="G66" s="41"/>
      <c r="H66" s="41"/>
      <c r="I66" s="41"/>
      <c r="J66" s="41"/>
      <c r="L66" s="61"/>
      <c r="M66" s="61"/>
      <c r="N66" s="61"/>
      <c r="O66" s="70"/>
      <c r="P66" s="14"/>
      <c r="Q66" s="14"/>
      <c r="R66" s="14"/>
      <c r="W66" s="1"/>
      <c r="X66" s="1"/>
      <c r="Y66" s="1"/>
      <c r="Z66" s="1"/>
      <c r="AA66" s="1"/>
      <c r="AB66" s="1"/>
      <c r="AC66" s="1"/>
      <c r="AD66" s="1"/>
    </row>
    <row r="67" spans="1:30" ht="18" x14ac:dyDescent="0.25">
      <c r="E67" s="42"/>
      <c r="F67" s="44"/>
      <c r="G67" s="41"/>
      <c r="H67" s="41"/>
      <c r="I67" s="41"/>
      <c r="J67" s="41"/>
      <c r="L67" s="61"/>
      <c r="M67" s="61"/>
      <c r="N67" s="61"/>
      <c r="O67" s="61"/>
      <c r="P67" s="14"/>
      <c r="Q67" s="14"/>
      <c r="R67" s="14"/>
      <c r="W67" s="1"/>
      <c r="X67" s="1"/>
      <c r="Y67" s="1"/>
      <c r="Z67" s="1"/>
      <c r="AA67" s="1"/>
      <c r="AB67" s="1"/>
      <c r="AC67" s="1"/>
      <c r="AD67" s="1"/>
    </row>
    <row r="68" spans="1:30" ht="18" x14ac:dyDescent="0.25">
      <c r="D68" s="50"/>
      <c r="E68" s="50"/>
      <c r="F68" s="50"/>
      <c r="G68" s="50"/>
      <c r="H68" s="41"/>
      <c r="I68" s="41"/>
      <c r="J68" s="41"/>
      <c r="L68" s="61"/>
      <c r="M68" s="61"/>
      <c r="N68" s="61"/>
      <c r="O68" s="61"/>
      <c r="P68" s="27"/>
      <c r="Q68" s="27"/>
      <c r="R68" s="27"/>
      <c r="W68" s="1"/>
      <c r="X68" s="1"/>
      <c r="Y68" s="1"/>
      <c r="Z68" s="1"/>
      <c r="AA68" s="1"/>
      <c r="AB68" s="1"/>
      <c r="AC68" s="1"/>
      <c r="AD68" s="1"/>
    </row>
    <row r="69" spans="1:30" ht="18" x14ac:dyDescent="0.25">
      <c r="D69" s="50"/>
      <c r="E69" s="50"/>
      <c r="F69" s="76"/>
      <c r="G69" s="76"/>
      <c r="H69" s="41"/>
      <c r="I69" s="41"/>
      <c r="J69" s="41"/>
      <c r="L69" s="57"/>
      <c r="M69" s="57"/>
      <c r="N69" s="57"/>
      <c r="O69" s="57"/>
      <c r="P69" s="27"/>
      <c r="Q69" s="27"/>
      <c r="R69" s="27"/>
      <c r="W69" s="1"/>
      <c r="X69" s="1"/>
      <c r="Y69" s="1"/>
      <c r="Z69" s="1"/>
      <c r="AA69" s="1"/>
      <c r="AB69" s="1"/>
      <c r="AC69" s="1"/>
      <c r="AD69" s="1"/>
    </row>
    <row r="70" spans="1:30" ht="18" x14ac:dyDescent="0.25">
      <c r="D70" s="50"/>
      <c r="E70" s="50"/>
      <c r="F70" s="76"/>
      <c r="G70" s="76"/>
      <c r="H70" s="41"/>
      <c r="I70" s="41"/>
      <c r="J70" s="41"/>
      <c r="L70" s="57"/>
      <c r="M70" s="57"/>
      <c r="N70" s="57"/>
      <c r="O70" s="57"/>
      <c r="P70" s="27"/>
      <c r="Q70" s="27"/>
      <c r="R70" s="27"/>
      <c r="W70" s="1"/>
      <c r="X70" s="1"/>
      <c r="Y70" s="1"/>
      <c r="Z70" s="1"/>
      <c r="AA70" s="1"/>
      <c r="AB70" s="1"/>
      <c r="AC70" s="1"/>
      <c r="AD70" s="1"/>
    </row>
    <row r="71" spans="1:30" ht="18" x14ac:dyDescent="0.25">
      <c r="A71" s="41"/>
      <c r="B71" s="42"/>
      <c r="C71" s="42"/>
      <c r="D71" s="50"/>
      <c r="E71" s="50"/>
      <c r="F71" s="76"/>
      <c r="G71" s="76"/>
      <c r="H71" s="41"/>
      <c r="I71" s="41"/>
      <c r="J71" s="41"/>
      <c r="L71" s="57"/>
      <c r="M71" s="57"/>
      <c r="N71" s="57"/>
      <c r="O71" s="57"/>
      <c r="P71" s="27"/>
      <c r="Q71" s="27"/>
      <c r="R71" s="27"/>
      <c r="W71" s="1"/>
      <c r="X71" s="1"/>
      <c r="Y71" s="1"/>
      <c r="Z71" s="1"/>
      <c r="AA71" s="1"/>
      <c r="AB71" s="1"/>
      <c r="AC71" s="1"/>
      <c r="AD71" s="1"/>
    </row>
    <row r="72" spans="1:30" ht="18" x14ac:dyDescent="0.25">
      <c r="A72" s="41"/>
      <c r="B72" s="42"/>
      <c r="C72" s="42"/>
      <c r="D72" s="42"/>
      <c r="E72" s="42"/>
      <c r="F72" s="44"/>
      <c r="G72" s="41"/>
      <c r="H72" s="41"/>
      <c r="I72" s="41"/>
      <c r="J72" s="41"/>
      <c r="L72" s="57"/>
      <c r="M72" s="57"/>
      <c r="N72" s="57"/>
      <c r="O72" s="57"/>
      <c r="P72" s="27"/>
      <c r="Q72" s="27"/>
      <c r="R72" s="27"/>
      <c r="W72" s="1"/>
      <c r="X72" s="1"/>
      <c r="Y72" s="1"/>
      <c r="Z72" s="1"/>
      <c r="AA72" s="1"/>
      <c r="AB72" s="1"/>
      <c r="AC72" s="1"/>
      <c r="AD72" s="1"/>
    </row>
    <row r="73" spans="1:30" ht="18" x14ac:dyDescent="0.25">
      <c r="A73" s="41"/>
      <c r="B73" s="42"/>
      <c r="C73" s="42"/>
      <c r="D73" s="42"/>
      <c r="E73" s="42"/>
      <c r="F73" s="44"/>
      <c r="G73" s="41"/>
      <c r="H73" s="41"/>
      <c r="I73" s="41"/>
      <c r="J73" s="41"/>
      <c r="L73" s="57"/>
      <c r="M73" s="57"/>
      <c r="N73" s="57"/>
      <c r="O73" s="57"/>
      <c r="P73" s="27"/>
      <c r="Q73" s="27"/>
      <c r="R73" s="27"/>
      <c r="W73" s="1"/>
      <c r="X73" s="1"/>
      <c r="Y73" s="1"/>
      <c r="Z73" s="1"/>
      <c r="AA73" s="1"/>
      <c r="AB73" s="1"/>
      <c r="AC73" s="1"/>
      <c r="AD73" s="1"/>
    </row>
    <row r="74" spans="1:30" ht="18" x14ac:dyDescent="0.25">
      <c r="A74" s="41"/>
      <c r="B74" s="42"/>
      <c r="C74" s="42"/>
      <c r="D74" s="42"/>
      <c r="E74" s="42"/>
      <c r="F74" s="44"/>
      <c r="G74" s="41"/>
      <c r="H74" s="41"/>
      <c r="I74" s="41"/>
      <c r="J74" s="41"/>
      <c r="L74" s="57"/>
      <c r="M74" s="57"/>
      <c r="N74" s="57"/>
      <c r="O74" s="57"/>
      <c r="P74" s="27"/>
      <c r="Q74" s="27"/>
      <c r="R74" s="27"/>
      <c r="W74" s="1"/>
      <c r="X74" s="1"/>
      <c r="Y74" s="1"/>
      <c r="Z74" s="1"/>
      <c r="AA74" s="1"/>
      <c r="AB74" s="1"/>
      <c r="AC74" s="1"/>
      <c r="AD74" s="1"/>
    </row>
    <row r="75" spans="1:30" ht="18" x14ac:dyDescent="0.25">
      <c r="A75" s="41"/>
      <c r="B75" s="42"/>
      <c r="C75" s="42"/>
      <c r="D75" s="42"/>
      <c r="E75" s="42"/>
      <c r="F75" s="44"/>
      <c r="G75" s="41"/>
      <c r="H75" s="41"/>
      <c r="I75" s="41"/>
      <c r="J75" s="41"/>
      <c r="L75" s="57"/>
      <c r="M75" s="57"/>
      <c r="N75" s="57"/>
      <c r="O75" s="57"/>
      <c r="P75" s="27"/>
      <c r="Q75" s="27"/>
      <c r="R75" s="27"/>
      <c r="W75" s="1"/>
      <c r="X75" s="1"/>
      <c r="Y75" s="1"/>
      <c r="Z75" s="1"/>
      <c r="AA75" s="1"/>
      <c r="AB75" s="1"/>
      <c r="AC75" s="1"/>
      <c r="AD75" s="1"/>
    </row>
    <row r="76" spans="1:30" ht="18" x14ac:dyDescent="0.25">
      <c r="A76" s="41"/>
      <c r="B76" s="42"/>
      <c r="C76" s="42"/>
      <c r="D76" s="42"/>
      <c r="E76" s="42"/>
      <c r="F76" s="44"/>
      <c r="G76" s="41"/>
      <c r="H76" s="41"/>
      <c r="I76" s="41"/>
      <c r="J76" s="41"/>
      <c r="L76" s="57"/>
      <c r="M76" s="57"/>
      <c r="N76" s="57"/>
      <c r="O76" s="57"/>
      <c r="P76" s="27"/>
      <c r="Q76" s="27"/>
      <c r="R76" s="27"/>
      <c r="W76" s="1"/>
      <c r="X76" s="1"/>
      <c r="Y76" s="1"/>
      <c r="Z76" s="1"/>
      <c r="AA76" s="1"/>
      <c r="AB76" s="1"/>
      <c r="AC76" s="1"/>
      <c r="AD76" s="1"/>
    </row>
    <row r="78" spans="1:30" x14ac:dyDescent="0.2">
      <c r="A78" s="8" t="s">
        <v>30</v>
      </c>
      <c r="B78" s="8"/>
      <c r="C78" s="8"/>
      <c r="D78" s="8"/>
      <c r="E78" s="8"/>
      <c r="F78" s="8"/>
      <c r="G78" s="8"/>
      <c r="H78" s="8"/>
      <c r="I78" s="8"/>
      <c r="J78" s="8"/>
    </row>
    <row r="80" spans="1:30" ht="18" x14ac:dyDescent="0.2">
      <c r="A80" s="37" t="s">
        <v>31</v>
      </c>
      <c r="B80" s="37" t="s">
        <v>32</v>
      </c>
      <c r="C80" s="37" t="s">
        <v>33</v>
      </c>
      <c r="D80" s="37" t="s">
        <v>39</v>
      </c>
      <c r="E80" s="37" t="s">
        <v>40</v>
      </c>
      <c r="F80" s="37" t="s">
        <v>62</v>
      </c>
    </row>
    <row r="81" spans="1:6" ht="15" x14ac:dyDescent="0.2">
      <c r="A81" s="37">
        <v>8</v>
      </c>
      <c r="B81" s="37" t="s">
        <v>34</v>
      </c>
      <c r="C81" s="37">
        <v>2</v>
      </c>
      <c r="D81" s="143">
        <v>10</v>
      </c>
      <c r="E81" s="38">
        <v>8.8000000000000007</v>
      </c>
      <c r="F81" s="141">
        <v>4.6084E-2</v>
      </c>
    </row>
    <row r="82" spans="1:6" ht="15" x14ac:dyDescent="0.2">
      <c r="A82" s="37">
        <v>5</v>
      </c>
      <c r="B82" s="37" t="s">
        <v>34</v>
      </c>
      <c r="C82" s="37">
        <v>5</v>
      </c>
      <c r="D82" s="143">
        <v>15</v>
      </c>
      <c r="E82" s="38">
        <v>8.9</v>
      </c>
      <c r="F82" s="141">
        <v>9.6844E-2</v>
      </c>
    </row>
    <row r="83" spans="1:6" ht="15" x14ac:dyDescent="0.2">
      <c r="A83" s="37">
        <v>7</v>
      </c>
      <c r="B83" s="37" t="s">
        <v>35</v>
      </c>
      <c r="C83" s="37">
        <v>3</v>
      </c>
      <c r="D83" s="143">
        <v>20</v>
      </c>
      <c r="E83" s="38">
        <v>12.5</v>
      </c>
      <c r="F83" s="141">
        <v>0.232846</v>
      </c>
    </row>
    <row r="84" spans="1:6" ht="15" x14ac:dyDescent="0.2">
      <c r="A84" s="39">
        <v>15</v>
      </c>
      <c r="B84" s="39" t="s">
        <v>35</v>
      </c>
      <c r="C84" s="39">
        <v>1</v>
      </c>
      <c r="D84" s="75">
        <v>24.5</v>
      </c>
      <c r="E84" s="40">
        <v>9.15</v>
      </c>
      <c r="F84" s="142">
        <v>0.21165100000000001</v>
      </c>
    </row>
    <row r="85" spans="1:6" ht="15" x14ac:dyDescent="0.2">
      <c r="A85" s="37">
        <v>85</v>
      </c>
      <c r="B85" s="37" t="s">
        <v>35</v>
      </c>
      <c r="C85" s="37">
        <v>5</v>
      </c>
      <c r="D85" s="143">
        <v>30</v>
      </c>
      <c r="E85" s="38">
        <v>17.96</v>
      </c>
      <c r="F85" s="141">
        <v>0.61056699999999997</v>
      </c>
    </row>
    <row r="86" spans="1:6" ht="15" x14ac:dyDescent="0.2">
      <c r="A86" s="37">
        <v>71</v>
      </c>
      <c r="B86" s="37" t="s">
        <v>35</v>
      </c>
      <c r="C86" s="37">
        <v>1</v>
      </c>
      <c r="D86" s="143">
        <v>35.25</v>
      </c>
      <c r="E86" s="38">
        <v>16.05</v>
      </c>
      <c r="F86" s="141">
        <v>0.81512599999999991</v>
      </c>
    </row>
    <row r="87" spans="1:6" ht="15" x14ac:dyDescent="0.2">
      <c r="A87" s="37">
        <v>90</v>
      </c>
      <c r="B87" s="37" t="s">
        <v>36</v>
      </c>
      <c r="C87" s="37">
        <v>4</v>
      </c>
      <c r="D87" s="143">
        <v>40.25</v>
      </c>
      <c r="E87" s="38">
        <v>18.3</v>
      </c>
      <c r="F87" s="141">
        <v>1.1801550000000001</v>
      </c>
    </row>
    <row r="88" spans="1:6" ht="15" x14ac:dyDescent="0.2">
      <c r="A88" s="37">
        <v>40</v>
      </c>
      <c r="B88" s="37" t="s">
        <v>37</v>
      </c>
      <c r="C88" s="37">
        <v>1</v>
      </c>
      <c r="D88" s="143">
        <v>45</v>
      </c>
      <c r="E88" s="38">
        <v>22.33</v>
      </c>
      <c r="F88" s="141">
        <v>1.7645709999999999</v>
      </c>
    </row>
    <row r="89" spans="1:6" ht="15" x14ac:dyDescent="0.2">
      <c r="A89" s="37">
        <v>90</v>
      </c>
      <c r="B89" s="37" t="s">
        <v>38</v>
      </c>
      <c r="C89" s="37">
        <v>5</v>
      </c>
      <c r="D89" s="143">
        <v>49.25</v>
      </c>
      <c r="E89" s="38">
        <v>24.55</v>
      </c>
      <c r="F89" s="141">
        <v>2.245533</v>
      </c>
    </row>
  </sheetData>
  <mergeCells count="34">
    <mergeCell ref="A14:A15"/>
    <mergeCell ref="C19:C24"/>
    <mergeCell ref="C17:C18"/>
    <mergeCell ref="D15:D16"/>
    <mergeCell ref="E17:E18"/>
    <mergeCell ref="E19:E24"/>
    <mergeCell ref="C15:C16"/>
    <mergeCell ref="C6:E6"/>
    <mergeCell ref="E13:E14"/>
    <mergeCell ref="C9:C10"/>
    <mergeCell ref="C11:C12"/>
    <mergeCell ref="C13:C14"/>
    <mergeCell ref="E9:E10"/>
    <mergeCell ref="A16:A17"/>
    <mergeCell ref="I6:K6"/>
    <mergeCell ref="D30:F30"/>
    <mergeCell ref="F1:F2"/>
    <mergeCell ref="A8:A9"/>
    <mergeCell ref="A10:A11"/>
    <mergeCell ref="A12:A13"/>
    <mergeCell ref="D9:D10"/>
    <mergeCell ref="D11:D12"/>
    <mergeCell ref="D13:D14"/>
    <mergeCell ref="E11:E12"/>
    <mergeCell ref="A18:A19"/>
    <mergeCell ref="E15:E16"/>
    <mergeCell ref="B18:B19"/>
    <mergeCell ref="D17:D18"/>
    <mergeCell ref="D19:D24"/>
    <mergeCell ref="B8:B9"/>
    <mergeCell ref="B14:B15"/>
    <mergeCell ref="B16:B17"/>
    <mergeCell ref="B10:B11"/>
    <mergeCell ref="B12:B13"/>
  </mergeCells>
  <phoneticPr fontId="0" type="noConversion"/>
  <printOptions gridLines="1"/>
  <pageMargins left="1" right="0.5" top="1" bottom="0.75" header="0.5" footer="0.5"/>
  <pageSetup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</vt:i4>
      </vt:variant>
    </vt:vector>
  </HeadingPairs>
  <TitlesOfParts>
    <vt:vector size="1" baseType="lpstr">
      <vt:lpstr>3.2.3(1)_pag11</vt:lpstr>
    </vt:vector>
  </TitlesOfParts>
  <Company>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DEF</dc:creator>
  <cp:lastModifiedBy>paulasoares</cp:lastModifiedBy>
  <cp:lastPrinted>2008-03-11T20:47:15Z</cp:lastPrinted>
  <dcterms:created xsi:type="dcterms:W3CDTF">2002-03-09T22:27:34Z</dcterms:created>
  <dcterms:modified xsi:type="dcterms:W3CDTF">2021-02-11T12:21:48Z</dcterms:modified>
</cp:coreProperties>
</file>