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2-23_ForestModels\Data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5" i="1"/>
  <c r="F4" i="1"/>
  <c r="C58" i="1"/>
  <c r="A17" i="1"/>
  <c r="E18" i="1"/>
  <c r="C17" i="1"/>
  <c r="B17" i="1"/>
  <c r="C16" i="1"/>
  <c r="B16" i="1"/>
  <c r="A16" i="1" s="1"/>
  <c r="C15" i="1"/>
  <c r="B15" i="1"/>
  <c r="A15" i="1" s="1"/>
  <c r="C14" i="1"/>
  <c r="B14" i="1"/>
  <c r="A14" i="1" s="1"/>
  <c r="C13" i="1"/>
  <c r="B13" i="1"/>
  <c r="A13" i="1" s="1"/>
  <c r="C12" i="1"/>
  <c r="B12" i="1"/>
  <c r="A12" i="1" s="1"/>
  <c r="C11" i="1"/>
  <c r="B11" i="1"/>
  <c r="A11" i="1" s="1"/>
  <c r="C10" i="1"/>
  <c r="B10" i="1"/>
  <c r="A10" i="1" s="1"/>
  <c r="C9" i="1"/>
  <c r="B9" i="1"/>
  <c r="A9" i="1" s="1"/>
</calcChain>
</file>

<file path=xl/sharedStrings.xml><?xml version="1.0" encoding="utf-8"?>
<sst xmlns="http://schemas.openxmlformats.org/spreadsheetml/2006/main" count="46" uniqueCount="37">
  <si>
    <t>diameter class lower limit</t>
  </si>
  <si>
    <t>diameter class j    (5 cm)</t>
  </si>
  <si>
    <t>diameter class upper limit</t>
  </si>
  <si>
    <t>ingrowth</t>
  </si>
  <si>
    <t>Total</t>
  </si>
  <si>
    <t>diameter interval</t>
  </si>
  <si>
    <t>[ 2.5 - 7.5 [</t>
  </si>
  <si>
    <t>[ 7.5 - 12.5 [</t>
  </si>
  <si>
    <t>[ 12.5 - 17.5 [</t>
  </si>
  <si>
    <t>[ 17.5 - 22.5 [</t>
  </si>
  <si>
    <t>[ 22.5 - 27.5 [</t>
  </si>
  <si>
    <t>[ 27.5 - 32.5 [</t>
  </si>
  <si>
    <t>[ 32.5 - 37.5 [</t>
  </si>
  <si>
    <t>dbh class</t>
  </si>
  <si>
    <t>[5 - 7[</t>
  </si>
  <si>
    <t>[7 - 9[</t>
  </si>
  <si>
    <t>[9 - 11[</t>
  </si>
  <si>
    <t>[11 - 13[</t>
  </si>
  <si>
    <t>[13 - 15[</t>
  </si>
  <si>
    <t>[15 - 17[</t>
  </si>
  <si>
    <t>[17 - 19[</t>
  </si>
  <si>
    <t>[19 - 21[</t>
  </si>
  <si>
    <t>[21 - 23[</t>
  </si>
  <si>
    <t>Class_range=</t>
  </si>
  <si>
    <t xml:space="preserve">inventory year= </t>
  </si>
  <si>
    <t>predictions for=</t>
  </si>
  <si>
    <t>increment nr yrs=</t>
  </si>
  <si>
    <r>
      <t>Nj</t>
    </r>
    <r>
      <rPr>
        <b/>
        <vertAlign val="subscript"/>
        <sz val="10"/>
        <rFont val="Arial"/>
        <family val="2"/>
      </rPr>
      <t>1996</t>
    </r>
    <r>
      <rPr>
        <b/>
        <sz val="10"/>
        <rFont val="Arial"/>
        <family val="2"/>
      </rPr>
      <t xml:space="preserve">        after mortality</t>
    </r>
  </si>
  <si>
    <r>
      <t>d increment id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(cm)</t>
    </r>
  </si>
  <si>
    <r>
      <t xml:space="preserve">dbh </t>
    </r>
    <r>
      <rPr>
        <b/>
        <sz val="8"/>
        <color rgb="FF0070C0"/>
        <rFont val="Arial"/>
        <family val="2"/>
      </rPr>
      <t>(diameter of the average tree)</t>
    </r>
  </si>
  <si>
    <r>
      <t xml:space="preserve">d_class </t>
    </r>
    <r>
      <rPr>
        <b/>
        <sz val="8"/>
        <color rgb="FF0070C0"/>
        <rFont val="Calibri"/>
        <family val="2"/>
        <scheme val="minor"/>
      </rPr>
      <t>(diameter of the average tree)</t>
    </r>
  </si>
  <si>
    <r>
      <t>N_current 2020</t>
    </r>
    <r>
      <rPr>
        <b/>
        <sz val="8"/>
        <color theme="1"/>
        <rFont val="Calibri"/>
        <family val="2"/>
        <scheme val="minor"/>
      </rPr>
      <t xml:space="preserve"> (after mortality)</t>
    </r>
  </si>
  <si>
    <r>
      <rPr>
        <b/>
        <sz val="11"/>
        <rFont val="Calibri"/>
        <family val="2"/>
        <scheme val="minor"/>
      </rPr>
      <t>N_current  2019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(after mortality)</t>
    </r>
  </si>
  <si>
    <t>d_inc (5yr)</t>
  </si>
  <si>
    <t>d_inc (10yr)</t>
  </si>
  <si>
    <t>Tree height with a height-diameter curve:</t>
  </si>
  <si>
    <t>Total volume with a volume equation: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</si>
</sst>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color rgb="FF0070C0"/>
      <name val="Arial"/>
      <family val="2"/>
    </font>
    <font>
      <b/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0" fontId="3" fillId="3" borderId="8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" xfId="0" applyFill="1" applyBorder="1"/>
    <xf numFmtId="0" fontId="3" fillId="3" borderId="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0" xfId="0" applyFill="1"/>
    <xf numFmtId="0" fontId="3" fillId="3" borderId="0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38100</xdr:rowOff>
        </xdr:from>
        <xdr:to>
          <xdr:col>17</xdr:col>
          <xdr:colOff>556260</xdr:colOff>
          <xdr:row>10</xdr:row>
          <xdr:rowOff>60960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37608CD-3C7D-4226-9FD9-3F34B24A9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2</xdr:row>
          <xdr:rowOff>167640</xdr:rowOff>
        </xdr:from>
        <xdr:to>
          <xdr:col>17</xdr:col>
          <xdr:colOff>60960</xdr:colOff>
          <xdr:row>5</xdr:row>
          <xdr:rowOff>106680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3039BA9-5AF4-4DFE-9D9E-08005D37E2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"/>
  <sheetViews>
    <sheetView tabSelected="1" workbookViewId="0">
      <selection activeCell="E53" sqref="E53"/>
    </sheetView>
  </sheetViews>
  <sheetFormatPr defaultRowHeight="14.4" x14ac:dyDescent="0.3"/>
  <cols>
    <col min="1" max="1" width="11.88671875" bestFit="1" customWidth="1"/>
    <col min="3" max="3" width="9.33203125" customWidth="1"/>
    <col min="4" max="4" width="9.5546875" customWidth="1"/>
  </cols>
  <sheetData>
    <row r="1" spans="1:18" x14ac:dyDescent="0.3">
      <c r="E1" s="26" t="s">
        <v>23</v>
      </c>
      <c r="F1" s="14">
        <v>5</v>
      </c>
    </row>
    <row r="2" spans="1:18" x14ac:dyDescent="0.3">
      <c r="E2" s="26" t="s">
        <v>24</v>
      </c>
      <c r="F2" s="14">
        <v>1996</v>
      </c>
      <c r="N2" s="32"/>
      <c r="O2" s="45"/>
      <c r="P2" s="34" t="s">
        <v>35</v>
      </c>
      <c r="Q2" s="33"/>
      <c r="R2" s="35"/>
    </row>
    <row r="3" spans="1:18" x14ac:dyDescent="0.3">
      <c r="E3" s="26" t="s">
        <v>26</v>
      </c>
      <c r="F3" s="14">
        <v>5</v>
      </c>
      <c r="N3" s="36"/>
      <c r="O3" s="37"/>
      <c r="P3" s="37"/>
      <c r="Q3" s="37"/>
      <c r="R3" s="38"/>
    </row>
    <row r="4" spans="1:18" x14ac:dyDescent="0.3">
      <c r="E4" s="26" t="s">
        <v>25</v>
      </c>
      <c r="F4" s="14">
        <f>F2+F3</f>
        <v>2001</v>
      </c>
      <c r="N4" s="36"/>
      <c r="O4" s="37"/>
      <c r="P4" s="37"/>
      <c r="Q4" s="37"/>
      <c r="R4" s="38"/>
    </row>
    <row r="5" spans="1:18" x14ac:dyDescent="0.3">
      <c r="E5" s="13"/>
      <c r="N5" s="36"/>
      <c r="O5" s="37"/>
      <c r="P5" s="39"/>
      <c r="Q5" s="37"/>
      <c r="R5" s="38"/>
    </row>
    <row r="6" spans="1:18" ht="21" customHeight="1" x14ac:dyDescent="0.3">
      <c r="A6" s="19" t="s">
        <v>5</v>
      </c>
      <c r="B6" s="20" t="s">
        <v>0</v>
      </c>
      <c r="C6" s="21" t="s">
        <v>2</v>
      </c>
      <c r="D6" s="22" t="s">
        <v>1</v>
      </c>
      <c r="E6" s="23" t="s">
        <v>27</v>
      </c>
      <c r="F6" s="22" t="s">
        <v>28</v>
      </c>
      <c r="N6" s="36"/>
      <c r="O6" s="37"/>
      <c r="P6" s="39"/>
      <c r="Q6" s="37"/>
      <c r="R6" s="38"/>
    </row>
    <row r="7" spans="1:18" ht="21" customHeight="1" x14ac:dyDescent="0.3">
      <c r="A7" s="19"/>
      <c r="B7" s="20"/>
      <c r="C7" s="21"/>
      <c r="D7" s="24"/>
      <c r="E7" s="25"/>
      <c r="F7" s="24"/>
      <c r="N7" s="36"/>
      <c r="O7" s="44" t="s">
        <v>36</v>
      </c>
      <c r="P7" s="37"/>
      <c r="Q7" s="37"/>
      <c r="R7" s="38"/>
    </row>
    <row r="8" spans="1:18" x14ac:dyDescent="0.3">
      <c r="B8" s="1"/>
      <c r="C8" s="3"/>
      <c r="D8" s="2" t="s">
        <v>3</v>
      </c>
      <c r="E8" s="4"/>
      <c r="F8" s="2"/>
      <c r="N8" s="36"/>
      <c r="O8" s="37"/>
      <c r="P8" s="37"/>
      <c r="Q8" s="37"/>
      <c r="R8" s="38"/>
    </row>
    <row r="9" spans="1:18" x14ac:dyDescent="0.3">
      <c r="A9" s="15" t="str">
        <f>CONCATENATE("[ ",B9," - ",B10," [")</f>
        <v>[ 2.5 - 7.5 [</v>
      </c>
      <c r="B9" s="2">
        <f>D9-2.5</f>
        <v>2.5</v>
      </c>
      <c r="C9" s="2">
        <f>D9+2.4</f>
        <v>7.4</v>
      </c>
      <c r="D9" s="2">
        <v>5</v>
      </c>
      <c r="E9" s="4">
        <v>102</v>
      </c>
      <c r="F9" s="16">
        <v>3.8</v>
      </c>
      <c r="N9" s="36"/>
      <c r="O9" s="37"/>
      <c r="P9" s="37"/>
      <c r="Q9" s="37"/>
      <c r="R9" s="38"/>
    </row>
    <row r="10" spans="1:18" x14ac:dyDescent="0.3">
      <c r="A10" s="15" t="str">
        <f t="shared" ref="A10:A17" si="0">CONCATENATE("[ ",B10," - ",B11," [")</f>
        <v>[ 7.5 - 12.5 [</v>
      </c>
      <c r="B10" s="2">
        <f t="shared" ref="B10:B17" si="1">D10-2.5</f>
        <v>7.5</v>
      </c>
      <c r="C10" s="2">
        <f>D10+2.4</f>
        <v>12.4</v>
      </c>
      <c r="D10" s="2">
        <v>10</v>
      </c>
      <c r="E10" s="4">
        <v>59</v>
      </c>
      <c r="F10" s="16">
        <v>3.8</v>
      </c>
      <c r="N10" s="36"/>
      <c r="O10" s="37"/>
      <c r="P10" s="37"/>
      <c r="Q10" s="37"/>
      <c r="R10" s="38"/>
    </row>
    <row r="11" spans="1:18" x14ac:dyDescent="0.3">
      <c r="A11" s="15" t="str">
        <f t="shared" si="0"/>
        <v>[ 12.5 - 17.5 [</v>
      </c>
      <c r="B11" s="2">
        <f t="shared" si="1"/>
        <v>12.5</v>
      </c>
      <c r="C11" s="2">
        <f>D11+2.4</f>
        <v>17.399999999999999</v>
      </c>
      <c r="D11" s="2">
        <v>15</v>
      </c>
      <c r="E11" s="4">
        <v>53</v>
      </c>
      <c r="F11" s="16">
        <v>3.85</v>
      </c>
      <c r="N11" s="40"/>
      <c r="O11" s="41"/>
      <c r="P11" s="41"/>
      <c r="Q11" s="41"/>
      <c r="R11" s="42"/>
    </row>
    <row r="12" spans="1:18" x14ac:dyDescent="0.3">
      <c r="A12" s="15" t="str">
        <f t="shared" si="0"/>
        <v>[ 17.5 - 22.5 [</v>
      </c>
      <c r="B12" s="2">
        <f t="shared" si="1"/>
        <v>17.5</v>
      </c>
      <c r="C12" s="2">
        <f>D12+2.4</f>
        <v>22.4</v>
      </c>
      <c r="D12" s="2">
        <v>20</v>
      </c>
      <c r="E12" s="4">
        <v>59</v>
      </c>
      <c r="F12" s="16">
        <v>3.85</v>
      </c>
    </row>
    <row r="13" spans="1:18" x14ac:dyDescent="0.3">
      <c r="A13" s="15" t="str">
        <f t="shared" si="0"/>
        <v>[ 22.5 - 27.5 [</v>
      </c>
      <c r="B13" s="2">
        <f t="shared" si="1"/>
        <v>22.5</v>
      </c>
      <c r="C13" s="2">
        <f>D13+2.4</f>
        <v>27.4</v>
      </c>
      <c r="D13" s="2">
        <v>25</v>
      </c>
      <c r="E13" s="4">
        <v>58</v>
      </c>
      <c r="F13" s="16">
        <v>3.85</v>
      </c>
    </row>
    <row r="14" spans="1:18" x14ac:dyDescent="0.3">
      <c r="A14" s="15" t="str">
        <f t="shared" si="0"/>
        <v>[ 27.5 - 32.5 [</v>
      </c>
      <c r="B14" s="2">
        <f t="shared" si="1"/>
        <v>27.5</v>
      </c>
      <c r="C14" s="2">
        <f>D14+2.4</f>
        <v>32.4</v>
      </c>
      <c r="D14" s="2">
        <v>30</v>
      </c>
      <c r="E14" s="4">
        <v>22</v>
      </c>
      <c r="F14" s="16">
        <v>3.9000000000000004</v>
      </c>
    </row>
    <row r="15" spans="1:18" x14ac:dyDescent="0.3">
      <c r="A15" s="15" t="str">
        <f t="shared" si="0"/>
        <v>[ 32.5 - 37.5 [</v>
      </c>
      <c r="B15" s="2">
        <f t="shared" si="1"/>
        <v>32.5</v>
      </c>
      <c r="C15" s="2">
        <f>D15+2.4</f>
        <v>37.4</v>
      </c>
      <c r="D15" s="2">
        <v>35</v>
      </c>
      <c r="E15" s="4">
        <v>1</v>
      </c>
      <c r="F15" s="16">
        <v>3.9000000000000004</v>
      </c>
    </row>
    <row r="16" spans="1:18" x14ac:dyDescent="0.3">
      <c r="A16" s="15" t="str">
        <f t="shared" si="0"/>
        <v>[ 37.5 - 42.5 [</v>
      </c>
      <c r="B16" s="2">
        <f t="shared" si="1"/>
        <v>37.5</v>
      </c>
      <c r="C16" s="2">
        <f>D16+2.4</f>
        <v>42.4</v>
      </c>
      <c r="D16" s="2">
        <v>40</v>
      </c>
      <c r="E16" s="4">
        <v>0</v>
      </c>
      <c r="F16" s="2"/>
    </row>
    <row r="17" spans="1:17" x14ac:dyDescent="0.3">
      <c r="A17" s="15" t="str">
        <f t="shared" si="0"/>
        <v>[ 42.5 -  [</v>
      </c>
      <c r="B17" s="2">
        <f t="shared" si="1"/>
        <v>42.5</v>
      </c>
      <c r="C17" s="2">
        <f>D17+2.4</f>
        <v>47.4</v>
      </c>
      <c r="D17" s="2">
        <v>45</v>
      </c>
      <c r="E17" s="4"/>
      <c r="F17" s="2"/>
      <c r="N17" s="43"/>
      <c r="O17" s="43"/>
      <c r="P17" s="43"/>
      <c r="Q17" s="43"/>
    </row>
    <row r="18" spans="1:17" x14ac:dyDescent="0.3">
      <c r="A18" s="17"/>
      <c r="B18" s="18"/>
      <c r="C18" s="2"/>
      <c r="D18" s="2" t="s">
        <v>4</v>
      </c>
      <c r="E18" s="4">
        <f>SUM(E9:E16)</f>
        <v>354</v>
      </c>
      <c r="F18" s="2"/>
      <c r="N18" s="43"/>
      <c r="O18" s="43"/>
      <c r="P18" s="43"/>
      <c r="Q18" s="43"/>
    </row>
    <row r="19" spans="1:17" x14ac:dyDescent="0.3">
      <c r="N19" s="43"/>
      <c r="O19" s="43"/>
      <c r="P19" s="43"/>
      <c r="Q19" s="43"/>
    </row>
    <row r="20" spans="1:17" x14ac:dyDescent="0.3">
      <c r="N20" s="43"/>
      <c r="O20" s="43"/>
      <c r="P20" s="43"/>
      <c r="Q20" s="43"/>
    </row>
    <row r="21" spans="1:17" x14ac:dyDescent="0.3">
      <c r="N21" s="43"/>
      <c r="O21" s="43"/>
      <c r="P21" s="43"/>
      <c r="Q21" s="43"/>
    </row>
    <row r="22" spans="1:17" x14ac:dyDescent="0.3">
      <c r="E22" s="26" t="s">
        <v>23</v>
      </c>
      <c r="F22" s="14">
        <v>5</v>
      </c>
      <c r="N22" s="43"/>
      <c r="O22" s="43"/>
      <c r="P22" s="43"/>
      <c r="Q22" s="43"/>
    </row>
    <row r="23" spans="1:17" x14ac:dyDescent="0.3">
      <c r="E23" s="26" t="s">
        <v>24</v>
      </c>
      <c r="F23" s="14">
        <v>2020</v>
      </c>
      <c r="N23" s="43"/>
      <c r="O23" s="43"/>
      <c r="P23" s="43"/>
      <c r="Q23" s="43"/>
    </row>
    <row r="24" spans="1:17" x14ac:dyDescent="0.3">
      <c r="E24" s="26" t="s">
        <v>26</v>
      </c>
      <c r="F24" s="14">
        <v>5</v>
      </c>
      <c r="N24" s="43"/>
      <c r="O24" s="43"/>
      <c r="P24" s="43"/>
      <c r="Q24" s="43"/>
    </row>
    <row r="25" spans="1:17" x14ac:dyDescent="0.3">
      <c r="E25" s="26" t="s">
        <v>25</v>
      </c>
      <c r="F25" s="14">
        <f>F23+F24</f>
        <v>2025</v>
      </c>
      <c r="N25" s="43"/>
      <c r="O25" s="43"/>
      <c r="P25" s="43"/>
      <c r="Q25" s="43"/>
    </row>
    <row r="26" spans="1:17" x14ac:dyDescent="0.3">
      <c r="E26" s="13"/>
      <c r="N26" s="43"/>
      <c r="O26" s="43"/>
      <c r="P26" s="43"/>
      <c r="Q26" s="43"/>
    </row>
    <row r="27" spans="1:17" ht="14.4" customHeight="1" x14ac:dyDescent="0.3">
      <c r="B27" s="29" t="s">
        <v>30</v>
      </c>
      <c r="C27" s="29" t="s">
        <v>31</v>
      </c>
      <c r="D27" s="29" t="s">
        <v>33</v>
      </c>
      <c r="N27" s="43"/>
      <c r="O27" s="43"/>
      <c r="P27" s="43"/>
      <c r="Q27" s="43"/>
    </row>
    <row r="28" spans="1:17" x14ac:dyDescent="0.3">
      <c r="B28" s="30"/>
      <c r="C28" s="30"/>
      <c r="D28" s="30"/>
    </row>
    <row r="29" spans="1:17" x14ac:dyDescent="0.3">
      <c r="B29" s="31"/>
      <c r="C29" s="31"/>
      <c r="D29" s="31"/>
    </row>
    <row r="30" spans="1:17" x14ac:dyDescent="0.3">
      <c r="B30" s="8" t="s">
        <v>3</v>
      </c>
      <c r="C30" s="8">
        <v>30</v>
      </c>
      <c r="D30" s="8"/>
    </row>
    <row r="31" spans="1:17" x14ac:dyDescent="0.3">
      <c r="A31" s="9" t="s">
        <v>6</v>
      </c>
      <c r="B31" s="5">
        <v>5</v>
      </c>
      <c r="C31" s="5">
        <v>380</v>
      </c>
      <c r="D31" s="6">
        <v>1.723684210526315</v>
      </c>
    </row>
    <row r="32" spans="1:17" x14ac:dyDescent="0.3">
      <c r="A32" s="9" t="s">
        <v>7</v>
      </c>
      <c r="B32" s="5">
        <v>10</v>
      </c>
      <c r="C32" s="5">
        <v>300</v>
      </c>
      <c r="D32" s="6">
        <v>2.0000000000000004</v>
      </c>
    </row>
    <row r="33" spans="1:6" x14ac:dyDescent="0.3">
      <c r="A33" s="9" t="s">
        <v>8</v>
      </c>
      <c r="B33" s="5">
        <v>15</v>
      </c>
      <c r="C33" s="5">
        <v>340</v>
      </c>
      <c r="D33" s="6">
        <v>3.0882352941176459</v>
      </c>
    </row>
    <row r="34" spans="1:6" x14ac:dyDescent="0.3">
      <c r="A34" s="9" t="s">
        <v>9</v>
      </c>
      <c r="B34" s="5">
        <v>20</v>
      </c>
      <c r="C34" s="5">
        <v>190</v>
      </c>
      <c r="D34" s="6">
        <v>3.5526315789473699</v>
      </c>
    </row>
    <row r="35" spans="1:6" x14ac:dyDescent="0.3">
      <c r="A35" s="9" t="s">
        <v>10</v>
      </c>
      <c r="B35" s="5">
        <v>25</v>
      </c>
      <c r="C35" s="5">
        <v>390</v>
      </c>
      <c r="D35" s="6">
        <v>3.6025641025641022</v>
      </c>
    </row>
    <row r="36" spans="1:6" x14ac:dyDescent="0.3">
      <c r="A36" s="9" t="s">
        <v>11</v>
      </c>
      <c r="B36" s="5">
        <v>30</v>
      </c>
      <c r="C36" s="5">
        <v>210</v>
      </c>
      <c r="D36" s="6">
        <v>4.8333333333333375</v>
      </c>
    </row>
    <row r="37" spans="1:6" x14ac:dyDescent="0.3">
      <c r="A37" s="9" t="s">
        <v>12</v>
      </c>
      <c r="B37" s="5">
        <v>35</v>
      </c>
      <c r="C37" s="5">
        <v>80</v>
      </c>
      <c r="D37" s="6">
        <v>5.4374999999999929</v>
      </c>
    </row>
    <row r="38" spans="1:6" x14ac:dyDescent="0.3">
      <c r="C38" s="7">
        <v>1890</v>
      </c>
      <c r="D38" s="7"/>
    </row>
    <row r="41" spans="1:6" x14ac:dyDescent="0.3">
      <c r="E41" s="26" t="s">
        <v>23</v>
      </c>
      <c r="F41" s="14">
        <v>2</v>
      </c>
    </row>
    <row r="42" spans="1:6" x14ac:dyDescent="0.3">
      <c r="E42" s="26" t="s">
        <v>24</v>
      </c>
      <c r="F42" s="14">
        <v>2019</v>
      </c>
    </row>
    <row r="43" spans="1:6" x14ac:dyDescent="0.3">
      <c r="E43" s="26" t="s">
        <v>26</v>
      </c>
      <c r="F43" s="14">
        <v>10</v>
      </c>
    </row>
    <row r="44" spans="1:6" x14ac:dyDescent="0.3">
      <c r="E44" s="26" t="s">
        <v>25</v>
      </c>
      <c r="F44" s="14">
        <f>F42+F43</f>
        <v>2029</v>
      </c>
    </row>
    <row r="45" spans="1:6" x14ac:dyDescent="0.3">
      <c r="E45" s="26"/>
    </row>
    <row r="46" spans="1:6" x14ac:dyDescent="0.3">
      <c r="A46" s="27" t="s">
        <v>13</v>
      </c>
      <c r="B46" s="28" t="s">
        <v>29</v>
      </c>
      <c r="C46" s="28" t="s">
        <v>32</v>
      </c>
      <c r="D46" s="19" t="s">
        <v>34</v>
      </c>
    </row>
    <row r="47" spans="1:6" ht="26.4" customHeight="1" x14ac:dyDescent="0.3">
      <c r="A47" s="27"/>
      <c r="B47" s="28"/>
      <c r="C47" s="19"/>
      <c r="D47" s="19"/>
    </row>
    <row r="48" spans="1:6" x14ac:dyDescent="0.3">
      <c r="A48" s="9" t="s">
        <v>14</v>
      </c>
      <c r="B48" s="5">
        <v>6</v>
      </c>
      <c r="C48" s="5">
        <v>313</v>
      </c>
      <c r="D48" s="5">
        <v>2.2000000000000002</v>
      </c>
    </row>
    <row r="49" spans="1:4" x14ac:dyDescent="0.3">
      <c r="A49" s="9" t="s">
        <v>15</v>
      </c>
      <c r="B49" s="5">
        <v>8</v>
      </c>
      <c r="C49" s="5">
        <v>229</v>
      </c>
      <c r="D49" s="5">
        <v>2.2999999999999998</v>
      </c>
    </row>
    <row r="50" spans="1:4" x14ac:dyDescent="0.3">
      <c r="A50" s="9" t="s">
        <v>16</v>
      </c>
      <c r="B50" s="5">
        <v>10</v>
      </c>
      <c r="C50" s="5">
        <v>134</v>
      </c>
      <c r="D50" s="5">
        <v>2.4</v>
      </c>
    </row>
    <row r="51" spans="1:4" x14ac:dyDescent="0.3">
      <c r="A51" s="9" t="s">
        <v>17</v>
      </c>
      <c r="B51" s="5">
        <v>12</v>
      </c>
      <c r="C51" s="5">
        <v>70</v>
      </c>
      <c r="D51" s="5">
        <v>2.2000000000000002</v>
      </c>
    </row>
    <row r="52" spans="1:4" x14ac:dyDescent="0.3">
      <c r="A52" s="9" t="s">
        <v>18</v>
      </c>
      <c r="B52" s="5">
        <v>14</v>
      </c>
      <c r="C52" s="5">
        <v>34</v>
      </c>
      <c r="D52" s="5">
        <v>2.4</v>
      </c>
    </row>
    <row r="53" spans="1:4" x14ac:dyDescent="0.3">
      <c r="A53" s="9" t="s">
        <v>19</v>
      </c>
      <c r="B53" s="5">
        <v>16</v>
      </c>
      <c r="C53" s="5">
        <v>10</v>
      </c>
      <c r="D53" s="5">
        <v>2.6</v>
      </c>
    </row>
    <row r="54" spans="1:4" x14ac:dyDescent="0.3">
      <c r="A54" s="9" t="s">
        <v>20</v>
      </c>
      <c r="B54" s="5">
        <v>18</v>
      </c>
      <c r="C54" s="5">
        <v>9</v>
      </c>
      <c r="D54" s="5">
        <v>2.1</v>
      </c>
    </row>
    <row r="55" spans="1:4" x14ac:dyDescent="0.3">
      <c r="A55" s="10" t="s">
        <v>21</v>
      </c>
      <c r="B55" s="5">
        <v>20</v>
      </c>
      <c r="C55" s="5">
        <v>6</v>
      </c>
      <c r="D55" s="5">
        <v>1.8</v>
      </c>
    </row>
    <row r="56" spans="1:4" x14ac:dyDescent="0.3">
      <c r="A56" s="9" t="s">
        <v>22</v>
      </c>
      <c r="B56" s="5">
        <v>22</v>
      </c>
      <c r="C56" s="5">
        <v>0</v>
      </c>
      <c r="D56" s="9"/>
    </row>
    <row r="57" spans="1:4" x14ac:dyDescent="0.3">
      <c r="C57" s="11"/>
    </row>
    <row r="58" spans="1:4" x14ac:dyDescent="0.3">
      <c r="C58" s="12">
        <f>SUM(C48:C56)</f>
        <v>805</v>
      </c>
    </row>
  </sheetData>
  <mergeCells count="13">
    <mergeCell ref="A6:A7"/>
    <mergeCell ref="A46:A47"/>
    <mergeCell ref="B46:B47"/>
    <mergeCell ref="C46:C47"/>
    <mergeCell ref="D46:D47"/>
    <mergeCell ref="B27:B29"/>
    <mergeCell ref="C27:C29"/>
    <mergeCell ref="D27:D29"/>
    <mergeCell ref="B6:B7"/>
    <mergeCell ref="D6:D7"/>
    <mergeCell ref="C6:C7"/>
    <mergeCell ref="F6:F7"/>
    <mergeCell ref="E6:E7"/>
  </mergeCells>
  <pageMargins left="0.7" right="0.7" top="0.75" bottom="0.75" header="0.3" footer="0.3"/>
  <pageSetup paperSize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14</xdr:col>
                <xdr:colOff>30480</xdr:colOff>
                <xdr:row>7</xdr:row>
                <xdr:rowOff>38100</xdr:rowOff>
              </from>
              <to>
                <xdr:col>17</xdr:col>
                <xdr:colOff>556260</xdr:colOff>
                <xdr:row>10</xdr:row>
                <xdr:rowOff>60960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 sizeWithCells="1">
              <from>
                <xdr:col>14</xdr:col>
                <xdr:colOff>38100</xdr:colOff>
                <xdr:row>2</xdr:row>
                <xdr:rowOff>167640</xdr:rowOff>
              </from>
              <to>
                <xdr:col>17</xdr:col>
                <xdr:colOff>60960</xdr:colOff>
                <xdr:row>5</xdr:row>
                <xdr:rowOff>106680</xdr:rowOff>
              </to>
            </anchor>
          </objectPr>
        </oleObject>
      </mc:Choice>
      <mc:Fallback>
        <oleObject progId="Equation.3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2022-09-30T06:08:00Z</dcterms:created>
  <dcterms:modified xsi:type="dcterms:W3CDTF">2022-09-30T06:47:37Z</dcterms:modified>
</cp:coreProperties>
</file>