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orestModels\PowerPoints&amp;OtherStudyMaterials\7_ModelosDeCrescimento&amp;Producao\7.3_IndividualTreeModels\"/>
    </mc:Choice>
  </mc:AlternateContent>
  <xr:revisionPtr revIDLastSave="0" documentId="13_ncr:1_{49AC93FD-6A2B-49AA-A6E2-C916E637E023}" xr6:coauthVersionLast="36" xr6:coauthVersionMax="36" xr10:uidLastSave="{00000000-0000-0000-0000-000000000000}"/>
  <bookViews>
    <workbookView xWindow="0" yWindow="0" windowWidth="23040" windowHeight="8484" activeTab="1" xr2:uid="{ED90DCAC-46A0-49F9-A618-3BF96A6669C4}"/>
  </bookViews>
  <sheets>
    <sheet name="Data" sheetId="1" r:id="rId1"/>
    <sheet name="Mortality" sheetId="2" r:id="rId2"/>
  </sheets>
  <definedNames>
    <definedName name="_xlnm._FilterDatabase" localSheetId="1" hidden="1">Mortality!$A$7:$T$66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8" i="2"/>
  <c r="N8" i="2"/>
  <c r="O8" i="2" s="1"/>
  <c r="N39" i="2" l="1"/>
  <c r="N56" i="2"/>
  <c r="N9" i="2"/>
  <c r="N57" i="2"/>
  <c r="N43" i="2"/>
  <c r="N55" i="2"/>
  <c r="N47" i="2"/>
  <c r="N46" i="2"/>
  <c r="N20" i="2"/>
  <c r="N41" i="2"/>
  <c r="N16" i="2"/>
  <c r="N58" i="2"/>
  <c r="N14" i="2"/>
  <c r="N10" i="2"/>
  <c r="N61" i="2"/>
  <c r="N60" i="2"/>
  <c r="N13" i="2"/>
  <c r="N63" i="2"/>
  <c r="N65" i="2"/>
  <c r="N18" i="2"/>
  <c r="N62" i="2"/>
  <c r="N27" i="2"/>
  <c r="N12" i="2"/>
  <c r="N29" i="2"/>
  <c r="N15" i="2"/>
  <c r="N11" i="2"/>
  <c r="N22" i="2"/>
  <c r="N25" i="2"/>
  <c r="N26" i="2"/>
  <c r="O62" i="2" s="1"/>
  <c r="N45" i="2"/>
  <c r="N23" i="2"/>
  <c r="N31" i="2"/>
  <c r="N33" i="2"/>
  <c r="Q8" i="2"/>
  <c r="N40" i="2"/>
  <c r="N66" i="2"/>
  <c r="N53" i="2"/>
  <c r="N35" i="2"/>
  <c r="N24" i="2"/>
  <c r="N51" i="2"/>
  <c r="N19" i="2"/>
  <c r="N59" i="2"/>
  <c r="N48" i="2"/>
  <c r="N64" i="2"/>
  <c r="N49" i="2"/>
  <c r="O49" i="2" s="1"/>
  <c r="N34" i="2"/>
  <c r="N28" i="2"/>
  <c r="N21" i="2"/>
  <c r="N50" i="2"/>
  <c r="N36" i="2"/>
  <c r="N37" i="2"/>
  <c r="O37" i="2" s="1"/>
  <c r="N44" i="2"/>
  <c r="N32" i="2"/>
  <c r="N52" i="2"/>
  <c r="N17" i="2"/>
  <c r="N54" i="2"/>
  <c r="N42" i="2"/>
  <c r="N30" i="2"/>
  <c r="N38" i="2"/>
  <c r="Q2" i="2" l="1"/>
  <c r="Q5" i="2" s="1"/>
  <c r="O46" i="2"/>
  <c r="O38" i="2"/>
  <c r="O53" i="2"/>
  <c r="O35" i="2"/>
  <c r="O33" i="2"/>
  <c r="O64" i="2"/>
  <c r="O48" i="2"/>
  <c r="O54" i="2"/>
  <c r="O52" i="2"/>
  <c r="O59" i="2"/>
  <c r="O51" i="2"/>
  <c r="O44" i="2"/>
  <c r="O60" i="2"/>
  <c r="O24" i="2"/>
  <c r="O43" i="2"/>
  <c r="O36" i="2"/>
  <c r="O19" i="2"/>
  <c r="O31" i="2"/>
  <c r="O27" i="2"/>
  <c r="O61" i="2"/>
  <c r="O45" i="2"/>
  <c r="O17" i="2"/>
  <c r="O22" i="2"/>
  <c r="O10" i="2"/>
  <c r="O30" i="2"/>
  <c r="O65" i="2"/>
  <c r="O21" i="2"/>
  <c r="O20" i="2"/>
  <c r="O12" i="2"/>
  <c r="O32" i="2"/>
  <c r="O57" i="2"/>
  <c r="O41" i="2"/>
  <c r="O56" i="2"/>
  <c r="O40" i="2"/>
  <c r="O63" i="2"/>
  <c r="O55" i="2"/>
  <c r="O47" i="2"/>
  <c r="O39" i="2"/>
  <c r="O66" i="2"/>
  <c r="O58" i="2"/>
  <c r="O50" i="2"/>
  <c r="O42" i="2"/>
  <c r="O34" i="2"/>
  <c r="O16" i="2"/>
  <c r="O29" i="2"/>
  <c r="O11" i="2"/>
  <c r="O25" i="2"/>
  <c r="O23" i="2"/>
  <c r="O15" i="2"/>
  <c r="O13" i="2"/>
  <c r="O26" i="2"/>
  <c r="O14" i="2"/>
  <c r="O18" i="2"/>
  <c r="O9" i="2"/>
  <c r="P10" i="2" s="1"/>
  <c r="O28" i="2"/>
  <c r="S2" i="2" l="1"/>
  <c r="S5" i="2" s="1"/>
  <c r="R8" i="2" s="1"/>
  <c r="T8" i="2" s="1"/>
  <c r="P66" i="2"/>
  <c r="Q66" i="2" s="1"/>
  <c r="P33" i="2"/>
  <c r="Q33" i="2" s="1"/>
  <c r="P34" i="2"/>
  <c r="Q34" i="2" s="1"/>
  <c r="P48" i="2"/>
  <c r="Q48" i="2" s="1"/>
  <c r="P59" i="2"/>
  <c r="Q59" i="2" s="1"/>
  <c r="P46" i="2"/>
  <c r="Q46" i="2" s="1"/>
  <c r="P57" i="2"/>
  <c r="Q57" i="2" s="1"/>
  <c r="P55" i="2"/>
  <c r="Q55" i="2" s="1"/>
  <c r="P61" i="2"/>
  <c r="Q61" i="2" s="1"/>
  <c r="P40" i="2"/>
  <c r="Q40" i="2" s="1"/>
  <c r="P51" i="2"/>
  <c r="Q51" i="2" s="1"/>
  <c r="P38" i="2"/>
  <c r="Q38" i="2" s="1"/>
  <c r="P49" i="2"/>
  <c r="Q49" i="2" s="1"/>
  <c r="P47" i="2"/>
  <c r="Q47" i="2" s="1"/>
  <c r="P43" i="2"/>
  <c r="Q43" i="2" s="1"/>
  <c r="P41" i="2"/>
  <c r="Q41" i="2" s="1"/>
  <c r="P60" i="2"/>
  <c r="Q60" i="2" s="1"/>
  <c r="P39" i="2"/>
  <c r="Q39" i="2" s="1"/>
  <c r="P58" i="2"/>
  <c r="Q58" i="2" s="1"/>
  <c r="P53" i="2"/>
  <c r="Q53" i="2" s="1"/>
  <c r="P50" i="2"/>
  <c r="Q50" i="2" s="1"/>
  <c r="P45" i="2"/>
  <c r="Q45" i="2" s="1"/>
  <c r="P35" i="2"/>
  <c r="Q35" i="2" s="1"/>
  <c r="P52" i="2"/>
  <c r="Q52" i="2" s="1"/>
  <c r="P42" i="2"/>
  <c r="Q42" i="2" s="1"/>
  <c r="P37" i="2"/>
  <c r="Q37" i="2" s="1"/>
  <c r="P44" i="2"/>
  <c r="Q44" i="2" s="1"/>
  <c r="P36" i="2"/>
  <c r="Q36" i="2" s="1"/>
  <c r="P64" i="2"/>
  <c r="Q64" i="2" s="1"/>
  <c r="P62" i="2"/>
  <c r="Q62" i="2" s="1"/>
  <c r="P56" i="2"/>
  <c r="Q56" i="2" s="1"/>
  <c r="P54" i="2"/>
  <c r="Q54" i="2" s="1"/>
  <c r="P65" i="2"/>
  <c r="Q65" i="2" s="1"/>
  <c r="P63" i="2"/>
  <c r="Q63" i="2" s="1"/>
  <c r="P15" i="2"/>
  <c r="Q15" i="2" s="1"/>
  <c r="P23" i="2"/>
  <c r="Q23" i="2" s="1"/>
  <c r="P17" i="2"/>
  <c r="Q17" i="2" s="1"/>
  <c r="P25" i="2"/>
  <c r="Q25" i="2" s="1"/>
  <c r="P9" i="2"/>
  <c r="Q9" i="2" s="1"/>
  <c r="Q10" i="2"/>
  <c r="P19" i="2"/>
  <c r="Q19" i="2" s="1"/>
  <c r="P27" i="2"/>
  <c r="Q27" i="2" s="1"/>
  <c r="P32" i="2"/>
  <c r="Q32" i="2" s="1"/>
  <c r="P26" i="2"/>
  <c r="Q26" i="2" s="1"/>
  <c r="P12" i="2"/>
  <c r="Q12" i="2" s="1"/>
  <c r="P20" i="2"/>
  <c r="Q20" i="2" s="1"/>
  <c r="P28" i="2"/>
  <c r="Q28" i="2" s="1"/>
  <c r="P14" i="2"/>
  <c r="Q14" i="2" s="1"/>
  <c r="P30" i="2"/>
  <c r="Q30" i="2" s="1"/>
  <c r="P16" i="2"/>
  <c r="Q16" i="2" s="1"/>
  <c r="P11" i="2"/>
  <c r="Q11" i="2" s="1"/>
  <c r="P13" i="2"/>
  <c r="Q13" i="2" s="1"/>
  <c r="P21" i="2"/>
  <c r="Q21" i="2" s="1"/>
  <c r="P29" i="2"/>
  <c r="Q29" i="2" s="1"/>
  <c r="P22" i="2"/>
  <c r="Q22" i="2" s="1"/>
  <c r="P31" i="2"/>
  <c r="Q31" i="2" s="1"/>
  <c r="P24" i="2"/>
  <c r="Q24" i="2" s="1"/>
  <c r="P18" i="2"/>
  <c r="Q18" i="2" s="1"/>
  <c r="R38" i="2" l="1"/>
  <c r="T38" i="2" s="1"/>
  <c r="R62" i="2"/>
  <c r="T62" i="2" s="1"/>
  <c r="R30" i="2"/>
  <c r="T30" i="2" s="1"/>
  <c r="R54" i="2"/>
  <c r="T54" i="2" s="1"/>
  <c r="R22" i="2"/>
  <c r="T22" i="2" s="1"/>
  <c r="R46" i="2"/>
  <c r="T46" i="2" s="1"/>
  <c r="R47" i="2"/>
  <c r="T47" i="2" s="1"/>
  <c r="R63" i="2"/>
  <c r="T63" i="2" s="1"/>
  <c r="R31" i="2"/>
  <c r="T31" i="2" s="1"/>
  <c r="R27" i="2"/>
  <c r="T27" i="2" s="1"/>
  <c r="R13" i="2"/>
  <c r="T13" i="2" s="1"/>
  <c r="R55" i="2"/>
  <c r="T55" i="2" s="1"/>
  <c r="R16" i="2"/>
  <c r="T16" i="2" s="1"/>
  <c r="R41" i="2"/>
  <c r="T41" i="2" s="1"/>
  <c r="R40" i="2"/>
  <c r="T40" i="2" s="1"/>
  <c r="R18" i="2"/>
  <c r="T18" i="2" s="1"/>
  <c r="R32" i="2"/>
  <c r="T32" i="2" s="1"/>
  <c r="R35" i="2"/>
  <c r="T35" i="2" s="1"/>
  <c r="R36" i="2"/>
  <c r="T36" i="2" s="1"/>
  <c r="R49" i="2"/>
  <c r="T49" i="2" s="1"/>
  <c r="R34" i="2"/>
  <c r="T34" i="2" s="1"/>
  <c r="R14" i="2"/>
  <c r="T14" i="2" s="1"/>
  <c r="R28" i="2"/>
  <c r="T28" i="2" s="1"/>
  <c r="R64" i="2"/>
  <c r="T64" i="2" s="1"/>
  <c r="R26" i="2"/>
  <c r="T26" i="2" s="1"/>
  <c r="R19" i="2"/>
  <c r="T19" i="2" s="1"/>
  <c r="R12" i="2"/>
  <c r="T12" i="2" s="1"/>
  <c r="R59" i="2"/>
  <c r="T59" i="2" s="1"/>
  <c r="R39" i="2"/>
  <c r="T39" i="2" s="1"/>
  <c r="R56" i="2"/>
  <c r="T56" i="2" s="1"/>
  <c r="R42" i="2"/>
  <c r="T42" i="2" s="1"/>
  <c r="R20" i="2"/>
  <c r="T20" i="2" s="1"/>
  <c r="R60" i="2"/>
  <c r="T60" i="2" s="1"/>
  <c r="R51" i="2"/>
  <c r="T51" i="2" s="1"/>
  <c r="R57" i="2"/>
  <c r="T57" i="2" s="1"/>
  <c r="R50" i="2"/>
  <c r="T50" i="2" s="1"/>
  <c r="R25" i="2"/>
  <c r="T25" i="2" s="1"/>
  <c r="R66" i="2"/>
  <c r="T66" i="2" s="1"/>
  <c r="R11" i="2"/>
  <c r="T11" i="2" s="1"/>
  <c r="R45" i="2"/>
  <c r="T45" i="2" s="1"/>
  <c r="R37" i="2"/>
  <c r="T37" i="2" s="1"/>
  <c r="R65" i="2"/>
  <c r="T65" i="2" s="1"/>
  <c r="R24" i="2"/>
  <c r="T24" i="2" s="1"/>
  <c r="R23" i="2"/>
  <c r="T23" i="2" s="1"/>
  <c r="R52" i="2"/>
  <c r="T52" i="2" s="1"/>
  <c r="R43" i="2"/>
  <c r="T43" i="2" s="1"/>
  <c r="R33" i="2"/>
  <c r="T33" i="2" s="1"/>
  <c r="R17" i="2"/>
  <c r="T17" i="2" s="1"/>
  <c r="R15" i="2"/>
  <c r="T15" i="2" s="1"/>
  <c r="R29" i="2"/>
  <c r="T29" i="2" s="1"/>
  <c r="R44" i="2"/>
  <c r="T44" i="2" s="1"/>
  <c r="R9" i="2"/>
  <c r="T9" i="2" s="1"/>
  <c r="R61" i="2"/>
  <c r="T61" i="2" s="1"/>
  <c r="R10" i="2"/>
  <c r="T10" i="2" s="1"/>
  <c r="R21" i="2"/>
  <c r="T21" i="2" s="1"/>
  <c r="R58" i="2"/>
  <c r="T58" i="2" s="1"/>
  <c r="R48" i="2"/>
  <c r="T48" i="2" s="1"/>
  <c r="R53" i="2"/>
  <c r="T53" i="2" s="1"/>
  <c r="X5" i="2" l="1"/>
</calcChain>
</file>

<file path=xl/sharedStrings.xml><?xml version="1.0" encoding="utf-8"?>
<sst xmlns="http://schemas.openxmlformats.org/spreadsheetml/2006/main" count="156" uniqueCount="26">
  <si>
    <t>d1</t>
  </si>
  <si>
    <t>d2</t>
  </si>
  <si>
    <t>Pb</t>
  </si>
  <si>
    <t>h</t>
  </si>
  <si>
    <t>d</t>
  </si>
  <si>
    <t>g</t>
  </si>
  <si>
    <t>G</t>
  </si>
  <si>
    <t>Gpar</t>
  </si>
  <si>
    <t>G&gt;d</t>
  </si>
  <si>
    <t>P(stat=0)</t>
  </si>
  <si>
    <t>Gpar&gt;d</t>
  </si>
  <si>
    <t>Area_par</t>
  </si>
  <si>
    <t>Npar</t>
  </si>
  <si>
    <t>N</t>
  </si>
  <si>
    <t>Random</t>
  </si>
  <si>
    <t>Status</t>
  </si>
  <si>
    <t>id_plot</t>
  </si>
  <si>
    <t>id_tree</t>
  </si>
  <si>
    <t>id_shoot</t>
  </si>
  <si>
    <t>Species</t>
  </si>
  <si>
    <t>tree_dom</t>
  </si>
  <si>
    <t>cod_status</t>
  </si>
  <si>
    <t>cod_shape</t>
  </si>
  <si>
    <t>cod_defoliation</t>
  </si>
  <si>
    <t>cod_decoloration</t>
  </si>
  <si>
    <t>t_borer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</si>
</sst>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68580</xdr:rowOff>
    </xdr:from>
    <xdr:to>
      <xdr:col>11</xdr:col>
      <xdr:colOff>419100</xdr:colOff>
      <xdr:row>1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9F171-E66F-4036-8640-77A17FAC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68580"/>
          <a:ext cx="5158740" cy="2628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9892-9F46-4D37-9CBD-3DA07597EFB3}">
  <dimension ref="A1:M60"/>
  <sheetViews>
    <sheetView workbookViewId="0">
      <selection activeCell="D7" sqref="D7"/>
    </sheetView>
  </sheetViews>
  <sheetFormatPr defaultRowHeight="14.4" x14ac:dyDescent="0.3"/>
  <sheetData>
    <row r="1" spans="1:13" x14ac:dyDescent="0.3">
      <c r="A1" t="s">
        <v>16</v>
      </c>
      <c r="B1" t="s">
        <v>17</v>
      </c>
      <c r="C1" t="s">
        <v>18</v>
      </c>
      <c r="D1" t="s">
        <v>19</v>
      </c>
      <c r="E1" t="s">
        <v>0</v>
      </c>
      <c r="F1" t="s">
        <v>1</v>
      </c>
      <c r="G1" t="s">
        <v>3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</row>
    <row r="2" spans="1:13" x14ac:dyDescent="0.3">
      <c r="A2">
        <v>3973</v>
      </c>
      <c r="B2">
        <v>1</v>
      </c>
      <c r="C2">
        <v>1</v>
      </c>
      <c r="D2" t="s">
        <v>2</v>
      </c>
      <c r="E2">
        <v>80</v>
      </c>
      <c r="F2">
        <v>80</v>
      </c>
      <c r="H2">
        <v>0</v>
      </c>
      <c r="I2">
        <v>0</v>
      </c>
      <c r="J2">
        <v>4</v>
      </c>
      <c r="K2">
        <v>1</v>
      </c>
      <c r="L2">
        <v>1</v>
      </c>
    </row>
    <row r="3" spans="1:13" x14ac:dyDescent="0.3">
      <c r="A3">
        <v>3973</v>
      </c>
      <c r="B3">
        <v>2</v>
      </c>
      <c r="C3">
        <v>1</v>
      </c>
      <c r="D3" t="s">
        <v>2</v>
      </c>
      <c r="E3">
        <v>75</v>
      </c>
      <c r="F3">
        <v>75</v>
      </c>
      <c r="H3">
        <v>0</v>
      </c>
      <c r="I3">
        <v>0</v>
      </c>
      <c r="J3">
        <v>4</v>
      </c>
      <c r="K3">
        <v>0</v>
      </c>
      <c r="L3">
        <v>0</v>
      </c>
    </row>
    <row r="4" spans="1:13" x14ac:dyDescent="0.3">
      <c r="A4">
        <v>3973</v>
      </c>
      <c r="B4">
        <v>3</v>
      </c>
      <c r="C4">
        <v>1</v>
      </c>
      <c r="D4" t="s">
        <v>2</v>
      </c>
      <c r="E4">
        <v>118</v>
      </c>
      <c r="F4">
        <v>119</v>
      </c>
      <c r="H4">
        <v>0</v>
      </c>
      <c r="I4">
        <v>0</v>
      </c>
      <c r="J4">
        <v>5</v>
      </c>
      <c r="K4">
        <v>0</v>
      </c>
      <c r="L4">
        <v>0</v>
      </c>
    </row>
    <row r="5" spans="1:13" x14ac:dyDescent="0.3">
      <c r="A5">
        <v>3973</v>
      </c>
      <c r="B5">
        <v>4</v>
      </c>
      <c r="C5">
        <v>1</v>
      </c>
      <c r="D5" t="s">
        <v>2</v>
      </c>
      <c r="E5">
        <v>109</v>
      </c>
      <c r="F5">
        <v>112</v>
      </c>
      <c r="H5">
        <v>0</v>
      </c>
      <c r="I5">
        <v>0</v>
      </c>
      <c r="J5">
        <v>4</v>
      </c>
      <c r="K5">
        <v>0</v>
      </c>
      <c r="L5">
        <v>0</v>
      </c>
    </row>
    <row r="6" spans="1:13" x14ac:dyDescent="0.3">
      <c r="A6">
        <v>3973</v>
      </c>
      <c r="B6">
        <v>5</v>
      </c>
      <c r="C6">
        <v>1</v>
      </c>
      <c r="D6" t="s">
        <v>2</v>
      </c>
      <c r="E6">
        <v>222</v>
      </c>
      <c r="F6">
        <v>215</v>
      </c>
      <c r="H6">
        <v>0</v>
      </c>
      <c r="I6">
        <v>0</v>
      </c>
      <c r="J6">
        <v>4</v>
      </c>
      <c r="K6">
        <v>0</v>
      </c>
      <c r="L6">
        <v>0</v>
      </c>
    </row>
    <row r="7" spans="1:13" x14ac:dyDescent="0.3">
      <c r="A7">
        <v>3973</v>
      </c>
      <c r="B7">
        <v>6</v>
      </c>
      <c r="C7">
        <v>1</v>
      </c>
      <c r="D7" t="s">
        <v>2</v>
      </c>
      <c r="E7">
        <v>222</v>
      </c>
      <c r="F7">
        <v>117</v>
      </c>
      <c r="H7">
        <v>0</v>
      </c>
      <c r="I7">
        <v>0</v>
      </c>
      <c r="J7">
        <v>3</v>
      </c>
      <c r="K7">
        <v>0</v>
      </c>
      <c r="L7">
        <v>0</v>
      </c>
    </row>
    <row r="8" spans="1:13" x14ac:dyDescent="0.3">
      <c r="A8">
        <v>3973</v>
      </c>
      <c r="B8">
        <v>7</v>
      </c>
      <c r="C8">
        <v>1</v>
      </c>
      <c r="D8" t="s">
        <v>2</v>
      </c>
      <c r="E8">
        <v>312</v>
      </c>
      <c r="F8">
        <v>304</v>
      </c>
      <c r="H8">
        <v>0</v>
      </c>
      <c r="I8">
        <v>0</v>
      </c>
      <c r="J8">
        <v>1</v>
      </c>
      <c r="K8">
        <v>0</v>
      </c>
      <c r="L8">
        <v>0</v>
      </c>
    </row>
    <row r="9" spans="1:13" x14ac:dyDescent="0.3">
      <c r="A9">
        <v>3973</v>
      </c>
      <c r="B9">
        <v>8</v>
      </c>
      <c r="C9">
        <v>1</v>
      </c>
      <c r="D9" t="s">
        <v>2</v>
      </c>
      <c r="E9">
        <v>121</v>
      </c>
      <c r="F9">
        <v>115</v>
      </c>
      <c r="H9">
        <v>0</v>
      </c>
      <c r="I9">
        <v>0</v>
      </c>
      <c r="J9">
        <v>5</v>
      </c>
      <c r="K9">
        <v>0</v>
      </c>
      <c r="L9">
        <v>0</v>
      </c>
    </row>
    <row r="10" spans="1:13" x14ac:dyDescent="0.3">
      <c r="A10">
        <v>3973</v>
      </c>
      <c r="B10">
        <v>9</v>
      </c>
      <c r="C10">
        <v>1</v>
      </c>
      <c r="D10" t="s">
        <v>2</v>
      </c>
      <c r="E10">
        <v>153</v>
      </c>
      <c r="F10">
        <v>152</v>
      </c>
      <c r="H10">
        <v>0</v>
      </c>
      <c r="I10">
        <v>0</v>
      </c>
      <c r="J10">
        <v>3</v>
      </c>
      <c r="K10">
        <v>0</v>
      </c>
      <c r="L10">
        <v>0</v>
      </c>
    </row>
    <row r="11" spans="1:13" x14ac:dyDescent="0.3">
      <c r="A11">
        <v>3973</v>
      </c>
      <c r="B11">
        <v>10</v>
      </c>
      <c r="C11">
        <v>1</v>
      </c>
      <c r="D11" t="s">
        <v>2</v>
      </c>
      <c r="E11">
        <v>192</v>
      </c>
      <c r="F11">
        <v>187</v>
      </c>
      <c r="G11">
        <v>156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3" x14ac:dyDescent="0.3">
      <c r="A12">
        <v>3973</v>
      </c>
      <c r="B12">
        <v>11</v>
      </c>
      <c r="C12">
        <v>1</v>
      </c>
      <c r="D12" t="s">
        <v>2</v>
      </c>
      <c r="E12">
        <v>201</v>
      </c>
      <c r="F12">
        <v>204</v>
      </c>
      <c r="H12">
        <v>0</v>
      </c>
      <c r="I12">
        <v>0</v>
      </c>
      <c r="J12">
        <v>4</v>
      </c>
      <c r="K12">
        <v>0</v>
      </c>
      <c r="L12">
        <v>0</v>
      </c>
    </row>
    <row r="13" spans="1:13" x14ac:dyDescent="0.3">
      <c r="A13">
        <v>3973</v>
      </c>
      <c r="B13">
        <v>12</v>
      </c>
      <c r="C13">
        <v>1</v>
      </c>
      <c r="D13" t="s">
        <v>2</v>
      </c>
      <c r="E13">
        <v>275</v>
      </c>
      <c r="F13">
        <v>271</v>
      </c>
      <c r="H13">
        <v>0</v>
      </c>
      <c r="I13">
        <v>0</v>
      </c>
      <c r="J13">
        <v>4</v>
      </c>
      <c r="K13">
        <v>0</v>
      </c>
      <c r="L13">
        <v>0</v>
      </c>
    </row>
    <row r="14" spans="1:13" x14ac:dyDescent="0.3">
      <c r="A14">
        <v>3973</v>
      </c>
      <c r="B14">
        <v>13</v>
      </c>
      <c r="C14">
        <v>1</v>
      </c>
      <c r="D14" t="s">
        <v>2</v>
      </c>
      <c r="E14">
        <v>244</v>
      </c>
      <c r="F14">
        <v>242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3" x14ac:dyDescent="0.3">
      <c r="A15">
        <v>3973</v>
      </c>
      <c r="B15">
        <v>14</v>
      </c>
      <c r="C15">
        <v>1</v>
      </c>
      <c r="D15" t="s">
        <v>2</v>
      </c>
      <c r="E15">
        <v>191</v>
      </c>
      <c r="F15">
        <v>196</v>
      </c>
      <c r="H15">
        <v>0</v>
      </c>
      <c r="I15">
        <v>0</v>
      </c>
      <c r="J15">
        <v>4</v>
      </c>
      <c r="K15">
        <v>0</v>
      </c>
      <c r="L15">
        <v>0</v>
      </c>
    </row>
    <row r="16" spans="1:13" x14ac:dyDescent="0.3">
      <c r="A16">
        <v>3973</v>
      </c>
      <c r="B16">
        <v>15</v>
      </c>
      <c r="C16">
        <v>1</v>
      </c>
      <c r="D16" t="s">
        <v>2</v>
      </c>
      <c r="E16">
        <v>185</v>
      </c>
      <c r="F16">
        <v>182</v>
      </c>
      <c r="H16">
        <v>0</v>
      </c>
      <c r="I16">
        <v>0</v>
      </c>
      <c r="J16">
        <v>4</v>
      </c>
      <c r="K16">
        <v>0</v>
      </c>
      <c r="L16">
        <v>0</v>
      </c>
    </row>
    <row r="17" spans="1:12" x14ac:dyDescent="0.3">
      <c r="A17">
        <v>3973</v>
      </c>
      <c r="B17">
        <v>16</v>
      </c>
      <c r="C17">
        <v>1</v>
      </c>
      <c r="D17" t="s">
        <v>2</v>
      </c>
      <c r="E17">
        <v>105</v>
      </c>
      <c r="F17">
        <v>112</v>
      </c>
      <c r="H17">
        <v>0</v>
      </c>
      <c r="I17">
        <v>0</v>
      </c>
      <c r="J17">
        <v>4</v>
      </c>
      <c r="K17">
        <v>0</v>
      </c>
      <c r="L17">
        <v>0</v>
      </c>
    </row>
    <row r="18" spans="1:12" x14ac:dyDescent="0.3">
      <c r="A18">
        <v>3973</v>
      </c>
      <c r="B18">
        <v>17</v>
      </c>
      <c r="C18">
        <v>1</v>
      </c>
      <c r="D18" t="s">
        <v>2</v>
      </c>
      <c r="E18">
        <v>91</v>
      </c>
      <c r="F18">
        <v>85</v>
      </c>
      <c r="H18">
        <v>0</v>
      </c>
      <c r="I18">
        <v>0</v>
      </c>
      <c r="J18">
        <v>4</v>
      </c>
      <c r="K18">
        <v>0</v>
      </c>
      <c r="L18">
        <v>0</v>
      </c>
    </row>
    <row r="19" spans="1:12" x14ac:dyDescent="0.3">
      <c r="A19">
        <v>3973</v>
      </c>
      <c r="B19">
        <v>18</v>
      </c>
      <c r="C19">
        <v>1</v>
      </c>
      <c r="D19" t="s">
        <v>2</v>
      </c>
      <c r="E19">
        <v>279</v>
      </c>
      <c r="F19">
        <v>264</v>
      </c>
      <c r="H19">
        <v>0</v>
      </c>
      <c r="I19">
        <v>0</v>
      </c>
      <c r="J19">
        <v>4</v>
      </c>
      <c r="K19">
        <v>0</v>
      </c>
      <c r="L19">
        <v>0</v>
      </c>
    </row>
    <row r="20" spans="1:12" x14ac:dyDescent="0.3">
      <c r="A20">
        <v>3973</v>
      </c>
      <c r="B20">
        <v>19</v>
      </c>
      <c r="C20">
        <v>1</v>
      </c>
      <c r="D20" t="s">
        <v>2</v>
      </c>
      <c r="E20">
        <v>191</v>
      </c>
      <c r="F20">
        <v>180</v>
      </c>
      <c r="H20">
        <v>0</v>
      </c>
      <c r="I20">
        <v>0</v>
      </c>
      <c r="J20">
        <v>5</v>
      </c>
      <c r="K20">
        <v>0</v>
      </c>
      <c r="L20">
        <v>0</v>
      </c>
    </row>
    <row r="21" spans="1:12" x14ac:dyDescent="0.3">
      <c r="A21">
        <v>3973</v>
      </c>
      <c r="B21">
        <v>20</v>
      </c>
      <c r="C21">
        <v>1</v>
      </c>
      <c r="D21" t="s">
        <v>2</v>
      </c>
      <c r="E21">
        <v>140</v>
      </c>
      <c r="F21">
        <v>147</v>
      </c>
      <c r="H21">
        <v>0</v>
      </c>
      <c r="I21">
        <v>0</v>
      </c>
      <c r="J21">
        <v>5</v>
      </c>
      <c r="K21">
        <v>0</v>
      </c>
      <c r="L21">
        <v>0</v>
      </c>
    </row>
    <row r="22" spans="1:12" x14ac:dyDescent="0.3">
      <c r="A22">
        <v>3973</v>
      </c>
      <c r="B22">
        <v>21</v>
      </c>
      <c r="C22">
        <v>1</v>
      </c>
      <c r="D22" t="s">
        <v>2</v>
      </c>
      <c r="E22">
        <v>217</v>
      </c>
      <c r="F22">
        <v>215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3">
      <c r="A23">
        <v>3973</v>
      </c>
      <c r="B23">
        <v>22</v>
      </c>
      <c r="C23">
        <v>1</v>
      </c>
      <c r="D23" t="s">
        <v>2</v>
      </c>
      <c r="E23">
        <v>122</v>
      </c>
      <c r="F23">
        <v>124</v>
      </c>
      <c r="H23">
        <v>0</v>
      </c>
      <c r="I23">
        <v>0</v>
      </c>
      <c r="J23">
        <v>4</v>
      </c>
      <c r="K23">
        <v>0</v>
      </c>
      <c r="L23">
        <v>0</v>
      </c>
    </row>
    <row r="24" spans="1:12" x14ac:dyDescent="0.3">
      <c r="A24">
        <v>3973</v>
      </c>
      <c r="B24">
        <v>23</v>
      </c>
      <c r="C24">
        <v>1</v>
      </c>
      <c r="D24" t="s">
        <v>2</v>
      </c>
      <c r="E24">
        <v>178</v>
      </c>
      <c r="F24">
        <v>172</v>
      </c>
      <c r="H24">
        <v>0</v>
      </c>
      <c r="I24">
        <v>0</v>
      </c>
      <c r="J24">
        <v>4</v>
      </c>
      <c r="K24">
        <v>0</v>
      </c>
      <c r="L24">
        <v>0</v>
      </c>
    </row>
    <row r="25" spans="1:12" x14ac:dyDescent="0.3">
      <c r="A25">
        <v>3973</v>
      </c>
      <c r="B25">
        <v>24</v>
      </c>
      <c r="C25">
        <v>1</v>
      </c>
      <c r="D25" t="s">
        <v>2</v>
      </c>
      <c r="E25">
        <v>117</v>
      </c>
      <c r="F25">
        <v>109</v>
      </c>
      <c r="H25">
        <v>0</v>
      </c>
      <c r="I25">
        <v>0</v>
      </c>
      <c r="J25">
        <v>4</v>
      </c>
      <c r="K25">
        <v>0</v>
      </c>
      <c r="L25">
        <v>0</v>
      </c>
    </row>
    <row r="26" spans="1:12" x14ac:dyDescent="0.3">
      <c r="A26">
        <v>3973</v>
      </c>
      <c r="B26">
        <v>25</v>
      </c>
      <c r="C26">
        <v>1</v>
      </c>
      <c r="D26" t="s">
        <v>2</v>
      </c>
      <c r="E26">
        <v>127</v>
      </c>
      <c r="F26">
        <v>124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3">
      <c r="A27">
        <v>3973</v>
      </c>
      <c r="B27">
        <v>26</v>
      </c>
      <c r="C27">
        <v>1</v>
      </c>
      <c r="D27" t="s">
        <v>2</v>
      </c>
      <c r="E27">
        <v>170</v>
      </c>
      <c r="F27">
        <v>179</v>
      </c>
      <c r="H27">
        <v>0</v>
      </c>
      <c r="I27">
        <v>1</v>
      </c>
      <c r="K27">
        <v>9</v>
      </c>
      <c r="L27">
        <v>2</v>
      </c>
    </row>
    <row r="28" spans="1:12" x14ac:dyDescent="0.3">
      <c r="A28">
        <v>3973</v>
      </c>
      <c r="B28">
        <v>27</v>
      </c>
      <c r="C28">
        <v>1</v>
      </c>
      <c r="D28" t="s">
        <v>2</v>
      </c>
      <c r="E28">
        <v>455</v>
      </c>
      <c r="F28">
        <v>483</v>
      </c>
      <c r="H28">
        <v>0</v>
      </c>
      <c r="I28">
        <v>0</v>
      </c>
      <c r="J28">
        <v>4</v>
      </c>
      <c r="K28">
        <v>0</v>
      </c>
      <c r="L28">
        <v>0</v>
      </c>
    </row>
    <row r="29" spans="1:12" x14ac:dyDescent="0.3">
      <c r="A29">
        <v>3973</v>
      </c>
      <c r="B29">
        <v>28</v>
      </c>
      <c r="C29">
        <v>1</v>
      </c>
      <c r="D29" t="s">
        <v>2</v>
      </c>
      <c r="E29">
        <v>92</v>
      </c>
      <c r="F29">
        <v>93</v>
      </c>
      <c r="H29">
        <v>0</v>
      </c>
      <c r="I29">
        <v>0</v>
      </c>
      <c r="J29">
        <v>5</v>
      </c>
      <c r="K29">
        <v>0</v>
      </c>
      <c r="L29">
        <v>0</v>
      </c>
    </row>
    <row r="30" spans="1:12" x14ac:dyDescent="0.3">
      <c r="A30">
        <v>3973</v>
      </c>
      <c r="B30">
        <v>29</v>
      </c>
      <c r="C30">
        <v>1</v>
      </c>
      <c r="D30" t="s">
        <v>2</v>
      </c>
      <c r="E30">
        <v>420</v>
      </c>
      <c r="F30">
        <v>420</v>
      </c>
      <c r="H30">
        <v>0</v>
      </c>
      <c r="I30">
        <v>0</v>
      </c>
      <c r="J30">
        <v>4</v>
      </c>
      <c r="K30">
        <v>0</v>
      </c>
      <c r="L30">
        <v>0</v>
      </c>
    </row>
    <row r="31" spans="1:12" x14ac:dyDescent="0.3">
      <c r="A31">
        <v>3973</v>
      </c>
      <c r="B31">
        <v>30</v>
      </c>
      <c r="C31">
        <v>1</v>
      </c>
      <c r="D31" t="s">
        <v>2</v>
      </c>
      <c r="E31">
        <v>85</v>
      </c>
      <c r="F31">
        <v>100</v>
      </c>
      <c r="H31">
        <v>0</v>
      </c>
      <c r="I31">
        <v>0</v>
      </c>
      <c r="J31">
        <v>4</v>
      </c>
      <c r="K31">
        <v>0</v>
      </c>
      <c r="L31">
        <v>0</v>
      </c>
    </row>
    <row r="32" spans="1:12" x14ac:dyDescent="0.3">
      <c r="A32">
        <v>3973</v>
      </c>
      <c r="B32">
        <v>31</v>
      </c>
      <c r="C32">
        <v>1</v>
      </c>
      <c r="D32" t="s">
        <v>2</v>
      </c>
      <c r="E32">
        <v>146</v>
      </c>
      <c r="F32">
        <v>143</v>
      </c>
      <c r="G32">
        <v>129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3" x14ac:dyDescent="0.3">
      <c r="A33">
        <v>3973</v>
      </c>
      <c r="B33">
        <v>32</v>
      </c>
      <c r="C33">
        <v>1</v>
      </c>
      <c r="D33" t="s">
        <v>2</v>
      </c>
      <c r="E33">
        <v>95</v>
      </c>
      <c r="F33">
        <v>92</v>
      </c>
      <c r="H33">
        <v>0</v>
      </c>
      <c r="I33">
        <v>0</v>
      </c>
      <c r="J33">
        <v>4</v>
      </c>
      <c r="K33">
        <v>0</v>
      </c>
      <c r="L33">
        <v>0</v>
      </c>
    </row>
    <row r="34" spans="1:13" x14ac:dyDescent="0.3">
      <c r="A34">
        <v>3973</v>
      </c>
      <c r="B34">
        <v>33</v>
      </c>
      <c r="C34">
        <v>1</v>
      </c>
      <c r="D34" t="s">
        <v>2</v>
      </c>
      <c r="E34">
        <v>130</v>
      </c>
      <c r="F34">
        <v>126</v>
      </c>
      <c r="H34">
        <v>0</v>
      </c>
      <c r="I34">
        <v>0</v>
      </c>
      <c r="J34">
        <v>4</v>
      </c>
      <c r="K34">
        <v>0</v>
      </c>
      <c r="L34">
        <v>0</v>
      </c>
    </row>
    <row r="35" spans="1:13" x14ac:dyDescent="0.3">
      <c r="A35">
        <v>3973</v>
      </c>
      <c r="B35">
        <v>34</v>
      </c>
      <c r="C35">
        <v>1</v>
      </c>
      <c r="D35" t="s">
        <v>2</v>
      </c>
      <c r="E35">
        <v>128</v>
      </c>
      <c r="F35">
        <v>137</v>
      </c>
      <c r="H35">
        <v>0</v>
      </c>
      <c r="I35">
        <v>0</v>
      </c>
      <c r="J35">
        <v>4</v>
      </c>
      <c r="K35">
        <v>0</v>
      </c>
      <c r="L35">
        <v>0</v>
      </c>
    </row>
    <row r="36" spans="1:13" x14ac:dyDescent="0.3">
      <c r="A36">
        <v>3973</v>
      </c>
      <c r="B36">
        <v>35</v>
      </c>
      <c r="C36">
        <v>1</v>
      </c>
      <c r="D36" t="s">
        <v>2</v>
      </c>
      <c r="E36">
        <v>284</v>
      </c>
      <c r="F36">
        <v>260</v>
      </c>
      <c r="H36">
        <v>0</v>
      </c>
      <c r="I36">
        <v>0</v>
      </c>
      <c r="J36">
        <v>4</v>
      </c>
      <c r="K36">
        <v>0</v>
      </c>
      <c r="L36">
        <v>0</v>
      </c>
    </row>
    <row r="37" spans="1:13" x14ac:dyDescent="0.3">
      <c r="A37">
        <v>3973</v>
      </c>
      <c r="B37">
        <v>36</v>
      </c>
      <c r="C37">
        <v>1</v>
      </c>
      <c r="D37" t="s">
        <v>2</v>
      </c>
      <c r="E37">
        <v>151</v>
      </c>
      <c r="F37">
        <v>159</v>
      </c>
      <c r="H37">
        <v>0</v>
      </c>
      <c r="I37">
        <v>0</v>
      </c>
      <c r="J37">
        <v>5</v>
      </c>
      <c r="K37">
        <v>0</v>
      </c>
      <c r="L37">
        <v>0</v>
      </c>
    </row>
    <row r="38" spans="1:13" x14ac:dyDescent="0.3">
      <c r="A38">
        <v>3973</v>
      </c>
      <c r="B38">
        <v>37</v>
      </c>
      <c r="C38">
        <v>1</v>
      </c>
      <c r="D38" t="s">
        <v>2</v>
      </c>
      <c r="E38">
        <v>315</v>
      </c>
      <c r="F38">
        <v>322</v>
      </c>
      <c r="H38">
        <v>0</v>
      </c>
      <c r="I38">
        <v>0</v>
      </c>
      <c r="J38">
        <v>4</v>
      </c>
      <c r="K38">
        <v>0</v>
      </c>
      <c r="L38">
        <v>0</v>
      </c>
    </row>
    <row r="39" spans="1:13" x14ac:dyDescent="0.3">
      <c r="A39">
        <v>3973</v>
      </c>
      <c r="B39">
        <v>38</v>
      </c>
      <c r="C39">
        <v>1</v>
      </c>
      <c r="D39" t="s">
        <v>2</v>
      </c>
      <c r="E39">
        <v>91</v>
      </c>
      <c r="F39">
        <v>93</v>
      </c>
      <c r="G39">
        <v>78</v>
      </c>
      <c r="H39">
        <v>0</v>
      </c>
      <c r="I39">
        <v>0</v>
      </c>
      <c r="J39">
        <v>0</v>
      </c>
      <c r="K39">
        <v>0</v>
      </c>
      <c r="L39">
        <v>1</v>
      </c>
    </row>
    <row r="40" spans="1:13" x14ac:dyDescent="0.3">
      <c r="A40">
        <v>3973</v>
      </c>
      <c r="B40">
        <v>39</v>
      </c>
      <c r="C40">
        <v>1</v>
      </c>
      <c r="D40" t="s">
        <v>2</v>
      </c>
      <c r="E40">
        <v>364</v>
      </c>
      <c r="F40">
        <v>365</v>
      </c>
      <c r="H40">
        <v>0</v>
      </c>
      <c r="I40">
        <v>0</v>
      </c>
      <c r="J40">
        <v>4</v>
      </c>
      <c r="K40">
        <v>0</v>
      </c>
      <c r="L40">
        <v>0</v>
      </c>
    </row>
    <row r="41" spans="1:13" x14ac:dyDescent="0.3">
      <c r="A41">
        <v>3973</v>
      </c>
      <c r="B41">
        <v>40</v>
      </c>
      <c r="C41">
        <v>1</v>
      </c>
      <c r="D41" t="s">
        <v>2</v>
      </c>
      <c r="E41">
        <v>400</v>
      </c>
      <c r="F41">
        <v>370</v>
      </c>
      <c r="G41">
        <v>181</v>
      </c>
      <c r="H41">
        <v>1</v>
      </c>
      <c r="I41">
        <v>0</v>
      </c>
      <c r="J41">
        <v>0</v>
      </c>
      <c r="K41">
        <v>0</v>
      </c>
      <c r="L41">
        <v>0</v>
      </c>
      <c r="M41">
        <v>50</v>
      </c>
    </row>
    <row r="42" spans="1:13" x14ac:dyDescent="0.3">
      <c r="A42">
        <v>3973</v>
      </c>
      <c r="B42">
        <v>41</v>
      </c>
      <c r="C42">
        <v>1</v>
      </c>
      <c r="D42" t="s">
        <v>2</v>
      </c>
      <c r="E42">
        <v>85</v>
      </c>
      <c r="F42">
        <v>86</v>
      </c>
      <c r="H42">
        <v>0</v>
      </c>
      <c r="I42">
        <v>0</v>
      </c>
      <c r="J42">
        <v>4</v>
      </c>
      <c r="K42">
        <v>0</v>
      </c>
      <c r="L42">
        <v>0</v>
      </c>
    </row>
    <row r="43" spans="1:13" x14ac:dyDescent="0.3">
      <c r="A43">
        <v>3973</v>
      </c>
      <c r="B43">
        <v>42</v>
      </c>
      <c r="C43">
        <v>1</v>
      </c>
      <c r="D43" t="s">
        <v>2</v>
      </c>
      <c r="E43">
        <v>86</v>
      </c>
      <c r="F43">
        <v>90</v>
      </c>
      <c r="H43">
        <v>0</v>
      </c>
      <c r="I43">
        <v>0</v>
      </c>
      <c r="J43">
        <v>4</v>
      </c>
      <c r="K43">
        <v>0</v>
      </c>
      <c r="L43">
        <v>0</v>
      </c>
    </row>
    <row r="44" spans="1:13" x14ac:dyDescent="0.3">
      <c r="A44">
        <v>3973</v>
      </c>
      <c r="B44">
        <v>43</v>
      </c>
      <c r="C44">
        <v>1</v>
      </c>
      <c r="D44" t="s">
        <v>2</v>
      </c>
      <c r="E44">
        <v>377</v>
      </c>
      <c r="F44">
        <v>370</v>
      </c>
      <c r="H44">
        <v>0</v>
      </c>
      <c r="I44">
        <v>0</v>
      </c>
      <c r="J44">
        <v>4</v>
      </c>
      <c r="K44">
        <v>0</v>
      </c>
      <c r="L44">
        <v>0</v>
      </c>
    </row>
    <row r="45" spans="1:13" x14ac:dyDescent="0.3">
      <c r="A45">
        <v>3973</v>
      </c>
      <c r="B45">
        <v>44</v>
      </c>
      <c r="C45">
        <v>1</v>
      </c>
      <c r="D45" t="s">
        <v>2</v>
      </c>
      <c r="E45">
        <v>81</v>
      </c>
      <c r="F45">
        <v>80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3" x14ac:dyDescent="0.3">
      <c r="A46">
        <v>3973</v>
      </c>
      <c r="B46">
        <v>45</v>
      </c>
      <c r="C46">
        <v>1</v>
      </c>
      <c r="D46" t="s">
        <v>2</v>
      </c>
      <c r="E46">
        <v>77</v>
      </c>
      <c r="F46">
        <v>75</v>
      </c>
      <c r="H46">
        <v>0</v>
      </c>
      <c r="I46">
        <v>0</v>
      </c>
      <c r="J46">
        <v>4</v>
      </c>
      <c r="K46">
        <v>0</v>
      </c>
      <c r="L46">
        <v>0</v>
      </c>
    </row>
    <row r="47" spans="1:13" x14ac:dyDescent="0.3">
      <c r="A47">
        <v>3973</v>
      </c>
      <c r="B47">
        <v>46</v>
      </c>
      <c r="C47">
        <v>1</v>
      </c>
      <c r="D47" t="s">
        <v>2</v>
      </c>
      <c r="E47">
        <v>287</v>
      </c>
      <c r="F47">
        <v>284</v>
      </c>
      <c r="H47">
        <v>0</v>
      </c>
      <c r="I47">
        <v>0</v>
      </c>
      <c r="J47">
        <v>4</v>
      </c>
      <c r="K47">
        <v>0</v>
      </c>
      <c r="L47">
        <v>0</v>
      </c>
    </row>
    <row r="48" spans="1:13" x14ac:dyDescent="0.3">
      <c r="A48">
        <v>3973</v>
      </c>
      <c r="B48">
        <v>47</v>
      </c>
      <c r="C48">
        <v>1</v>
      </c>
      <c r="D48" t="s">
        <v>2</v>
      </c>
      <c r="E48">
        <v>87</v>
      </c>
      <c r="F48">
        <v>80</v>
      </c>
      <c r="H48">
        <v>0</v>
      </c>
      <c r="I48">
        <v>0</v>
      </c>
      <c r="J48">
        <v>4</v>
      </c>
      <c r="K48">
        <v>0</v>
      </c>
      <c r="L48">
        <v>0</v>
      </c>
    </row>
    <row r="49" spans="1:13" x14ac:dyDescent="0.3">
      <c r="A49">
        <v>3973</v>
      </c>
      <c r="B49">
        <v>48</v>
      </c>
      <c r="C49">
        <v>1</v>
      </c>
      <c r="D49" t="s">
        <v>2</v>
      </c>
      <c r="E49">
        <v>222</v>
      </c>
      <c r="F49">
        <v>219</v>
      </c>
      <c r="H49">
        <v>0</v>
      </c>
      <c r="I49">
        <v>0</v>
      </c>
      <c r="J49">
        <v>4</v>
      </c>
      <c r="K49">
        <v>0</v>
      </c>
      <c r="L49">
        <v>0</v>
      </c>
      <c r="M49">
        <v>30</v>
      </c>
    </row>
    <row r="50" spans="1:13" x14ac:dyDescent="0.3">
      <c r="A50">
        <v>3973</v>
      </c>
      <c r="B50">
        <v>49</v>
      </c>
      <c r="C50">
        <v>1</v>
      </c>
      <c r="D50" t="s">
        <v>2</v>
      </c>
      <c r="E50">
        <v>377</v>
      </c>
      <c r="F50">
        <v>379</v>
      </c>
      <c r="H50">
        <v>0</v>
      </c>
      <c r="I50">
        <v>0</v>
      </c>
      <c r="J50">
        <v>4</v>
      </c>
      <c r="K50">
        <v>0</v>
      </c>
      <c r="L50">
        <v>0</v>
      </c>
    </row>
    <row r="51" spans="1:13" x14ac:dyDescent="0.3">
      <c r="A51">
        <v>3973</v>
      </c>
      <c r="B51">
        <v>50</v>
      </c>
      <c r="C51">
        <v>1</v>
      </c>
      <c r="D51" t="s">
        <v>2</v>
      </c>
      <c r="E51">
        <v>223</v>
      </c>
      <c r="F51">
        <v>212</v>
      </c>
      <c r="H51">
        <v>0</v>
      </c>
      <c r="I51">
        <v>0</v>
      </c>
      <c r="J51">
        <v>5</v>
      </c>
      <c r="K51">
        <v>0</v>
      </c>
      <c r="L51">
        <v>0</v>
      </c>
    </row>
    <row r="52" spans="1:13" x14ac:dyDescent="0.3">
      <c r="A52">
        <v>3973</v>
      </c>
      <c r="B52">
        <v>51</v>
      </c>
      <c r="C52">
        <v>1</v>
      </c>
      <c r="D52" t="s">
        <v>2</v>
      </c>
      <c r="E52">
        <v>333</v>
      </c>
      <c r="F52">
        <v>332</v>
      </c>
      <c r="H52">
        <v>0</v>
      </c>
      <c r="I52">
        <v>0</v>
      </c>
      <c r="J52">
        <v>4</v>
      </c>
      <c r="K52">
        <v>0</v>
      </c>
      <c r="L52">
        <v>0</v>
      </c>
    </row>
    <row r="53" spans="1:13" x14ac:dyDescent="0.3">
      <c r="A53">
        <v>3973</v>
      </c>
      <c r="B53">
        <v>52</v>
      </c>
      <c r="C53">
        <v>1</v>
      </c>
      <c r="D53" t="s">
        <v>2</v>
      </c>
      <c r="E53">
        <v>384</v>
      </c>
      <c r="F53">
        <v>376</v>
      </c>
      <c r="G53">
        <v>152</v>
      </c>
      <c r="H53">
        <v>1</v>
      </c>
      <c r="I53">
        <v>0</v>
      </c>
      <c r="J53">
        <v>0</v>
      </c>
      <c r="K53">
        <v>0</v>
      </c>
      <c r="L53">
        <v>0</v>
      </c>
    </row>
    <row r="54" spans="1:13" x14ac:dyDescent="0.3">
      <c r="A54">
        <v>3973</v>
      </c>
      <c r="B54">
        <v>53</v>
      </c>
      <c r="C54">
        <v>1</v>
      </c>
      <c r="D54" t="s">
        <v>2</v>
      </c>
      <c r="E54">
        <v>250</v>
      </c>
      <c r="F54">
        <v>256</v>
      </c>
      <c r="H54">
        <v>0</v>
      </c>
      <c r="I54">
        <v>0</v>
      </c>
      <c r="J54">
        <v>4</v>
      </c>
      <c r="K54">
        <v>0</v>
      </c>
      <c r="L54">
        <v>0</v>
      </c>
    </row>
    <row r="55" spans="1:13" x14ac:dyDescent="0.3">
      <c r="A55">
        <v>3973</v>
      </c>
      <c r="B55">
        <v>54</v>
      </c>
      <c r="C55">
        <v>1</v>
      </c>
      <c r="D55" t="s">
        <v>2</v>
      </c>
      <c r="E55">
        <v>236</v>
      </c>
      <c r="F55">
        <v>240</v>
      </c>
      <c r="H55">
        <v>0</v>
      </c>
      <c r="I55">
        <v>0</v>
      </c>
      <c r="J55">
        <v>4</v>
      </c>
      <c r="K55">
        <v>0</v>
      </c>
      <c r="L55">
        <v>0</v>
      </c>
    </row>
    <row r="56" spans="1:13" x14ac:dyDescent="0.3">
      <c r="A56">
        <v>3973</v>
      </c>
      <c r="B56">
        <v>55</v>
      </c>
      <c r="C56">
        <v>1</v>
      </c>
      <c r="D56" t="s">
        <v>2</v>
      </c>
      <c r="E56">
        <v>245</v>
      </c>
      <c r="F56">
        <v>230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3" x14ac:dyDescent="0.3">
      <c r="A57">
        <v>3973</v>
      </c>
      <c r="B57">
        <v>56</v>
      </c>
      <c r="C57">
        <v>1</v>
      </c>
      <c r="D57" t="s">
        <v>2</v>
      </c>
      <c r="E57">
        <v>137</v>
      </c>
      <c r="F57">
        <v>144</v>
      </c>
      <c r="H57">
        <v>0</v>
      </c>
      <c r="I57">
        <v>0</v>
      </c>
      <c r="J57">
        <v>4</v>
      </c>
      <c r="K57">
        <v>0</v>
      </c>
      <c r="L57">
        <v>0</v>
      </c>
    </row>
    <row r="58" spans="1:13" x14ac:dyDescent="0.3">
      <c r="A58">
        <v>3973</v>
      </c>
      <c r="B58">
        <v>57</v>
      </c>
      <c r="C58">
        <v>1</v>
      </c>
      <c r="D58" t="s">
        <v>2</v>
      </c>
      <c r="E58">
        <v>239</v>
      </c>
      <c r="F58">
        <v>252</v>
      </c>
      <c r="G58">
        <v>172</v>
      </c>
      <c r="H58">
        <v>1</v>
      </c>
      <c r="I58">
        <v>0</v>
      </c>
      <c r="J58">
        <v>0</v>
      </c>
      <c r="K58">
        <v>0</v>
      </c>
      <c r="L58">
        <v>0</v>
      </c>
      <c r="M58">
        <v>26</v>
      </c>
    </row>
    <row r="59" spans="1:13" x14ac:dyDescent="0.3">
      <c r="A59">
        <v>3973</v>
      </c>
      <c r="B59">
        <v>58</v>
      </c>
      <c r="C59">
        <v>1</v>
      </c>
      <c r="D59" t="s">
        <v>2</v>
      </c>
      <c r="E59">
        <v>206</v>
      </c>
      <c r="F59">
        <v>214</v>
      </c>
      <c r="H59">
        <v>0</v>
      </c>
      <c r="I59">
        <v>0</v>
      </c>
      <c r="J59">
        <v>4</v>
      </c>
      <c r="K59">
        <v>0</v>
      </c>
      <c r="L59">
        <v>0</v>
      </c>
    </row>
    <row r="60" spans="1:13" x14ac:dyDescent="0.3">
      <c r="A60">
        <v>3973</v>
      </c>
      <c r="B60">
        <v>59</v>
      </c>
      <c r="C60">
        <v>1</v>
      </c>
      <c r="D60" t="s">
        <v>2</v>
      </c>
      <c r="E60">
        <v>205</v>
      </c>
      <c r="F60">
        <v>198</v>
      </c>
      <c r="H60">
        <v>0</v>
      </c>
      <c r="I60">
        <v>1</v>
      </c>
      <c r="K60">
        <v>9</v>
      </c>
      <c r="L60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32FA-034C-4307-A80E-A3DFFFDEB2D2}">
  <dimension ref="A1:X66"/>
  <sheetViews>
    <sheetView tabSelected="1" zoomScale="107" zoomScaleNormal="107" workbookViewId="0">
      <selection activeCell="D20" sqref="D20"/>
    </sheetView>
  </sheetViews>
  <sheetFormatPr defaultRowHeight="14.4" x14ac:dyDescent="0.3"/>
  <sheetData>
    <row r="1" spans="1:24" x14ac:dyDescent="0.3">
      <c r="O1" s="2" t="s">
        <v>11</v>
      </c>
      <c r="Q1" s="2" t="s">
        <v>12</v>
      </c>
      <c r="S1" s="2" t="s">
        <v>7</v>
      </c>
    </row>
    <row r="2" spans="1:24" x14ac:dyDescent="0.3">
      <c r="O2" s="2">
        <v>500</v>
      </c>
      <c r="Q2" s="2">
        <f>COUNT(N8:N66)</f>
        <v>59</v>
      </c>
      <c r="S2" s="2">
        <f>SUM(O8:O66)</f>
        <v>2.2657829879137648</v>
      </c>
    </row>
    <row r="3" spans="1:24" x14ac:dyDescent="0.3">
      <c r="S3" s="3"/>
    </row>
    <row r="4" spans="1:24" x14ac:dyDescent="0.3">
      <c r="Q4" s="2" t="s">
        <v>13</v>
      </c>
      <c r="S4" s="2" t="s">
        <v>6</v>
      </c>
    </row>
    <row r="5" spans="1:24" x14ac:dyDescent="0.3">
      <c r="Q5" s="2">
        <f>Q2*10000/O2</f>
        <v>1180</v>
      </c>
      <c r="S5" s="2">
        <f>S2*10000/O2</f>
        <v>45.315659758275295</v>
      </c>
      <c r="X5">
        <f ca="1">SUM(T8:T66)</f>
        <v>0</v>
      </c>
    </row>
    <row r="7" spans="1:24" x14ac:dyDescent="0.3">
      <c r="A7" t="s">
        <v>16</v>
      </c>
      <c r="B7" t="s">
        <v>17</v>
      </c>
      <c r="C7" t="s">
        <v>18</v>
      </c>
      <c r="D7" t="s">
        <v>19</v>
      </c>
      <c r="E7" t="s">
        <v>0</v>
      </c>
      <c r="F7" t="s">
        <v>1</v>
      </c>
      <c r="G7" t="s">
        <v>3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s="1" t="s">
        <v>4</v>
      </c>
      <c r="O7" s="1" t="s">
        <v>5</v>
      </c>
      <c r="P7" t="s">
        <v>10</v>
      </c>
      <c r="Q7" t="s">
        <v>8</v>
      </c>
      <c r="R7" t="s">
        <v>9</v>
      </c>
      <c r="S7" t="s">
        <v>14</v>
      </c>
      <c r="T7" t="s">
        <v>15</v>
      </c>
    </row>
    <row r="8" spans="1:24" x14ac:dyDescent="0.3">
      <c r="A8">
        <v>3973</v>
      </c>
      <c r="B8">
        <v>27</v>
      </c>
      <c r="C8">
        <v>1</v>
      </c>
      <c r="D8" t="s">
        <v>2</v>
      </c>
      <c r="E8">
        <v>455</v>
      </c>
      <c r="F8">
        <v>483</v>
      </c>
      <c r="H8">
        <v>0</v>
      </c>
      <c r="I8">
        <v>0</v>
      </c>
      <c r="J8">
        <v>4</v>
      </c>
      <c r="K8">
        <v>0</v>
      </c>
      <c r="L8">
        <v>0</v>
      </c>
      <c r="N8">
        <f t="shared" ref="N8:N39" si="0">(E8+F8)/20</f>
        <v>46.9</v>
      </c>
      <c r="O8">
        <f>PI()/4*(N8/100)^2</f>
        <v>0.1727569654190661</v>
      </c>
      <c r="P8">
        <v>0</v>
      </c>
      <c r="Q8">
        <f t="shared" ref="Q8:Q39" si="1">P8*10000/$O$2</f>
        <v>0</v>
      </c>
      <c r="R8">
        <f t="shared" ref="R8:R39" si="2">1/(1+EXP(-9.26738-0.020407*N8+0.065599*S$5+0.076903*Q8))</f>
        <v>0.99929160943940187</v>
      </c>
      <c r="S8">
        <f ca="1">RAND()</f>
        <v>0.16396277385461711</v>
      </c>
      <c r="T8">
        <f ca="1">IF(S8&lt;R8,0,1)</f>
        <v>0</v>
      </c>
    </row>
    <row r="9" spans="1:24" x14ac:dyDescent="0.3">
      <c r="A9">
        <v>3973</v>
      </c>
      <c r="B9">
        <v>29</v>
      </c>
      <c r="C9">
        <v>1</v>
      </c>
      <c r="D9" t="s">
        <v>2</v>
      </c>
      <c r="E9">
        <v>420</v>
      </c>
      <c r="F9">
        <v>420</v>
      </c>
      <c r="H9">
        <v>0</v>
      </c>
      <c r="I9">
        <v>0</v>
      </c>
      <c r="J9">
        <v>4</v>
      </c>
      <c r="K9">
        <v>0</v>
      </c>
      <c r="L9">
        <v>0</v>
      </c>
      <c r="N9">
        <f t="shared" si="0"/>
        <v>42</v>
      </c>
      <c r="O9">
        <f t="shared" ref="O9:O32" si="3">PI()/4*(N9/100)^2</f>
        <v>0.13854423602330987</v>
      </c>
      <c r="P9">
        <f>SUM(O$8:O8)</f>
        <v>0.1727569654190661</v>
      </c>
      <c r="Q9">
        <f>P9*10000/$O$2</f>
        <v>3.4551393083813218</v>
      </c>
      <c r="R9">
        <f t="shared" si="2"/>
        <v>0.99897915322597841</v>
      </c>
      <c r="S9">
        <f t="shared" ref="S9:S66" ca="1" si="4">RAND()</f>
        <v>0.43076484160235617</v>
      </c>
      <c r="T9">
        <f t="shared" ref="T9:T66" ca="1" si="5">IF(S9&lt;R9,0,1)</f>
        <v>0</v>
      </c>
    </row>
    <row r="10" spans="1:24" x14ac:dyDescent="0.3">
      <c r="A10">
        <v>3973</v>
      </c>
      <c r="B10">
        <v>40</v>
      </c>
      <c r="C10">
        <v>1</v>
      </c>
      <c r="D10" t="s">
        <v>2</v>
      </c>
      <c r="E10">
        <v>400</v>
      </c>
      <c r="F10">
        <v>370</v>
      </c>
      <c r="G10">
        <v>181</v>
      </c>
      <c r="H10">
        <v>1</v>
      </c>
      <c r="I10">
        <v>0</v>
      </c>
      <c r="J10">
        <v>0</v>
      </c>
      <c r="K10">
        <v>0</v>
      </c>
      <c r="L10">
        <v>0</v>
      </c>
      <c r="M10">
        <v>50</v>
      </c>
      <c r="N10">
        <f t="shared" si="0"/>
        <v>38.5</v>
      </c>
      <c r="O10">
        <f t="shared" si="3"/>
        <v>0.11641564276958677</v>
      </c>
      <c r="P10">
        <f>SUM(O$8:O9)</f>
        <v>0.31130120144237594</v>
      </c>
      <c r="Q10">
        <f t="shared" si="1"/>
        <v>6.2260240288475188</v>
      </c>
      <c r="R10">
        <f t="shared" si="2"/>
        <v>0.99864363221465779</v>
      </c>
      <c r="S10">
        <f t="shared" ca="1" si="4"/>
        <v>0.29678358951359196</v>
      </c>
      <c r="T10">
        <f t="shared" ca="1" si="5"/>
        <v>0</v>
      </c>
    </row>
    <row r="11" spans="1:24" x14ac:dyDescent="0.3">
      <c r="A11">
        <v>3973</v>
      </c>
      <c r="B11">
        <v>52</v>
      </c>
      <c r="C11">
        <v>1</v>
      </c>
      <c r="D11" t="s">
        <v>2</v>
      </c>
      <c r="E11">
        <v>384</v>
      </c>
      <c r="F11">
        <v>376</v>
      </c>
      <c r="G11">
        <v>152</v>
      </c>
      <c r="H11">
        <v>1</v>
      </c>
      <c r="I11">
        <v>0</v>
      </c>
      <c r="J11">
        <v>0</v>
      </c>
      <c r="K11">
        <v>0</v>
      </c>
      <c r="L11">
        <v>0</v>
      </c>
      <c r="N11">
        <f t="shared" si="0"/>
        <v>38</v>
      </c>
      <c r="O11">
        <f t="shared" si="3"/>
        <v>0.11341149479459153</v>
      </c>
      <c r="P11">
        <f>SUM(O$8:O10)</f>
        <v>0.42771684421196271</v>
      </c>
      <c r="Q11">
        <f t="shared" si="1"/>
        <v>8.5543368842392535</v>
      </c>
      <c r="R11">
        <f t="shared" si="2"/>
        <v>0.99836149283526388</v>
      </c>
      <c r="S11">
        <f t="shared" ca="1" si="4"/>
        <v>0.38827207558680898</v>
      </c>
      <c r="T11">
        <f t="shared" ca="1" si="5"/>
        <v>0</v>
      </c>
    </row>
    <row r="12" spans="1:24" x14ac:dyDescent="0.3">
      <c r="A12">
        <v>3973</v>
      </c>
      <c r="B12">
        <v>49</v>
      </c>
      <c r="C12">
        <v>1</v>
      </c>
      <c r="D12" t="s">
        <v>2</v>
      </c>
      <c r="E12">
        <v>377</v>
      </c>
      <c r="F12">
        <v>379</v>
      </c>
      <c r="H12">
        <v>0</v>
      </c>
      <c r="I12">
        <v>0</v>
      </c>
      <c r="J12">
        <v>4</v>
      </c>
      <c r="K12">
        <v>0</v>
      </c>
      <c r="L12">
        <v>0</v>
      </c>
      <c r="N12">
        <f t="shared" si="0"/>
        <v>37.799999999999997</v>
      </c>
      <c r="O12">
        <f t="shared" si="3"/>
        <v>0.11222083117888096</v>
      </c>
      <c r="P12">
        <f>SUM(O$8:O11)</f>
        <v>0.54112833900655422</v>
      </c>
      <c r="Q12">
        <f t="shared" si="1"/>
        <v>10.822566780131085</v>
      </c>
      <c r="R12">
        <f t="shared" si="2"/>
        <v>0.99804188854475095</v>
      </c>
      <c r="S12">
        <f t="shared" ca="1" si="4"/>
        <v>0.82499243256057131</v>
      </c>
      <c r="T12">
        <f t="shared" ca="1" si="5"/>
        <v>0</v>
      </c>
    </row>
    <row r="13" spans="1:24" x14ac:dyDescent="0.3">
      <c r="A13">
        <v>3973</v>
      </c>
      <c r="B13">
        <v>43</v>
      </c>
      <c r="C13">
        <v>1</v>
      </c>
      <c r="D13" t="s">
        <v>2</v>
      </c>
      <c r="E13">
        <v>377</v>
      </c>
      <c r="F13">
        <v>370</v>
      </c>
      <c r="H13">
        <v>0</v>
      </c>
      <c r="I13">
        <v>0</v>
      </c>
      <c r="J13">
        <v>4</v>
      </c>
      <c r="K13">
        <v>0</v>
      </c>
      <c r="L13">
        <v>0</v>
      </c>
      <c r="N13">
        <f t="shared" si="0"/>
        <v>37.35</v>
      </c>
      <c r="O13">
        <f t="shared" si="3"/>
        <v>0.10956481093981167</v>
      </c>
      <c r="P13">
        <f>SUM(O$8:O12)</f>
        <v>0.65334917018543515</v>
      </c>
      <c r="Q13">
        <f t="shared" si="1"/>
        <v>13.066983403708702</v>
      </c>
      <c r="R13">
        <f t="shared" si="2"/>
        <v>0.99765244185620772</v>
      </c>
      <c r="S13">
        <f t="shared" ca="1" si="4"/>
        <v>1.1715486613651516E-2</v>
      </c>
      <c r="T13">
        <f t="shared" ca="1" si="5"/>
        <v>0</v>
      </c>
    </row>
    <row r="14" spans="1:24" x14ac:dyDescent="0.3">
      <c r="A14">
        <v>3973</v>
      </c>
      <c r="B14">
        <v>39</v>
      </c>
      <c r="C14">
        <v>1</v>
      </c>
      <c r="D14" t="s">
        <v>2</v>
      </c>
      <c r="E14">
        <v>364</v>
      </c>
      <c r="F14">
        <v>365</v>
      </c>
      <c r="H14">
        <v>0</v>
      </c>
      <c r="I14">
        <v>0</v>
      </c>
      <c r="J14">
        <v>4</v>
      </c>
      <c r="K14">
        <v>0</v>
      </c>
      <c r="L14">
        <v>0</v>
      </c>
      <c r="N14">
        <f t="shared" si="0"/>
        <v>36.450000000000003</v>
      </c>
      <c r="O14">
        <f t="shared" si="3"/>
        <v>0.10434819633852586</v>
      </c>
      <c r="P14">
        <f>SUM(O$8:O13)</f>
        <v>0.76291398112524678</v>
      </c>
      <c r="Q14">
        <f t="shared" si="1"/>
        <v>15.258279622504935</v>
      </c>
      <c r="R14">
        <f t="shared" si="2"/>
        <v>0.99717141389530406</v>
      </c>
      <c r="S14">
        <f t="shared" ca="1" si="4"/>
        <v>0.66958315607450003</v>
      </c>
      <c r="T14">
        <f t="shared" ca="1" si="5"/>
        <v>0</v>
      </c>
    </row>
    <row r="15" spans="1:24" x14ac:dyDescent="0.3">
      <c r="A15">
        <v>3973</v>
      </c>
      <c r="B15">
        <v>51</v>
      </c>
      <c r="C15">
        <v>1</v>
      </c>
      <c r="D15" t="s">
        <v>2</v>
      </c>
      <c r="E15">
        <v>333</v>
      </c>
      <c r="F15">
        <v>332</v>
      </c>
      <c r="H15">
        <v>0</v>
      </c>
      <c r="I15">
        <v>0</v>
      </c>
      <c r="J15">
        <v>4</v>
      </c>
      <c r="K15">
        <v>0</v>
      </c>
      <c r="L15">
        <v>0</v>
      </c>
      <c r="N15">
        <f t="shared" si="0"/>
        <v>33.25</v>
      </c>
      <c r="O15">
        <f t="shared" si="3"/>
        <v>8.6830675702109145E-2</v>
      </c>
      <c r="P15">
        <f>SUM(O$8:O14)</f>
        <v>0.86726217746377265</v>
      </c>
      <c r="Q15">
        <f t="shared" si="1"/>
        <v>17.345243549275452</v>
      </c>
      <c r="R15">
        <f t="shared" si="2"/>
        <v>0.99645741430573853</v>
      </c>
      <c r="S15">
        <f t="shared" ca="1" si="4"/>
        <v>9.7364060594378077E-2</v>
      </c>
      <c r="T15">
        <f t="shared" ca="1" si="5"/>
        <v>0</v>
      </c>
    </row>
    <row r="16" spans="1:24" x14ac:dyDescent="0.3">
      <c r="A16">
        <v>3973</v>
      </c>
      <c r="B16">
        <v>37</v>
      </c>
      <c r="C16">
        <v>1</v>
      </c>
      <c r="D16" t="s">
        <v>2</v>
      </c>
      <c r="E16">
        <v>315</v>
      </c>
      <c r="F16">
        <v>322</v>
      </c>
      <c r="H16">
        <v>0</v>
      </c>
      <c r="I16">
        <v>0</v>
      </c>
      <c r="J16">
        <v>4</v>
      </c>
      <c r="K16">
        <v>0</v>
      </c>
      <c r="L16">
        <v>0</v>
      </c>
      <c r="N16">
        <f t="shared" si="0"/>
        <v>31.85</v>
      </c>
      <c r="O16">
        <f t="shared" si="3"/>
        <v>7.9672556840904796E-2</v>
      </c>
      <c r="P16">
        <f>SUM(O$8:O15)</f>
        <v>0.95409285316588177</v>
      </c>
      <c r="Q16">
        <f t="shared" si="1"/>
        <v>19.081857063317635</v>
      </c>
      <c r="R16">
        <f t="shared" si="2"/>
        <v>0.99583650792326206</v>
      </c>
      <c r="S16">
        <f t="shared" ca="1" si="4"/>
        <v>5.5346635696945867E-2</v>
      </c>
      <c r="T16">
        <f t="shared" ca="1" si="5"/>
        <v>0</v>
      </c>
    </row>
    <row r="17" spans="1:20" x14ac:dyDescent="0.3">
      <c r="A17">
        <v>3973</v>
      </c>
      <c r="B17">
        <v>7</v>
      </c>
      <c r="C17">
        <v>1</v>
      </c>
      <c r="D17" t="s">
        <v>2</v>
      </c>
      <c r="E17">
        <v>312</v>
      </c>
      <c r="F17">
        <v>304</v>
      </c>
      <c r="H17">
        <v>0</v>
      </c>
      <c r="I17">
        <v>0</v>
      </c>
      <c r="J17">
        <v>1</v>
      </c>
      <c r="K17">
        <v>0</v>
      </c>
      <c r="L17">
        <v>0</v>
      </c>
      <c r="N17">
        <f t="shared" si="0"/>
        <v>30.8</v>
      </c>
      <c r="O17">
        <f t="shared" si="3"/>
        <v>7.4506011372535541E-2</v>
      </c>
      <c r="P17">
        <f>SUM(O$8:O16)</f>
        <v>1.0337654100067866</v>
      </c>
      <c r="Q17">
        <f t="shared" si="1"/>
        <v>20.675308200135731</v>
      </c>
      <c r="R17">
        <f t="shared" si="2"/>
        <v>0.99519489840036146</v>
      </c>
      <c r="S17">
        <f t="shared" ca="1" si="4"/>
        <v>0.69581603016755988</v>
      </c>
      <c r="T17">
        <f t="shared" ca="1" si="5"/>
        <v>0</v>
      </c>
    </row>
    <row r="18" spans="1:20" x14ac:dyDescent="0.3">
      <c r="A18">
        <v>3973</v>
      </c>
      <c r="B18">
        <v>46</v>
      </c>
      <c r="C18">
        <v>1</v>
      </c>
      <c r="D18" t="s">
        <v>2</v>
      </c>
      <c r="E18">
        <v>287</v>
      </c>
      <c r="F18">
        <v>284</v>
      </c>
      <c r="H18">
        <v>0</v>
      </c>
      <c r="I18">
        <v>0</v>
      </c>
      <c r="J18">
        <v>4</v>
      </c>
      <c r="K18">
        <v>0</v>
      </c>
      <c r="L18">
        <v>0</v>
      </c>
      <c r="N18">
        <f t="shared" si="0"/>
        <v>28.55</v>
      </c>
      <c r="O18">
        <f t="shared" si="3"/>
        <v>6.401800064806687E-2</v>
      </c>
      <c r="P18">
        <f>SUM(O$8:O17)</f>
        <v>1.1082714213793221</v>
      </c>
      <c r="Q18">
        <f t="shared" si="1"/>
        <v>22.165428427586441</v>
      </c>
      <c r="R18">
        <f t="shared" si="2"/>
        <v>0.99436299787624871</v>
      </c>
      <c r="S18">
        <f t="shared" ca="1" si="4"/>
        <v>0.2468869147987659</v>
      </c>
      <c r="T18">
        <f t="shared" ca="1" si="5"/>
        <v>0</v>
      </c>
    </row>
    <row r="19" spans="1:20" x14ac:dyDescent="0.3">
      <c r="A19">
        <v>3973</v>
      </c>
      <c r="B19">
        <v>12</v>
      </c>
      <c r="C19">
        <v>1</v>
      </c>
      <c r="D19" t="s">
        <v>2</v>
      </c>
      <c r="E19">
        <v>275</v>
      </c>
      <c r="F19">
        <v>271</v>
      </c>
      <c r="H19">
        <v>0</v>
      </c>
      <c r="I19">
        <v>0</v>
      </c>
      <c r="J19">
        <v>4</v>
      </c>
      <c r="K19">
        <v>0</v>
      </c>
      <c r="L19">
        <v>0</v>
      </c>
      <c r="N19">
        <f t="shared" si="0"/>
        <v>27.3</v>
      </c>
      <c r="O19">
        <f t="shared" si="3"/>
        <v>5.8534939719848432E-2</v>
      </c>
      <c r="P19">
        <f>SUM(O$8:O18)</f>
        <v>1.1722894220273889</v>
      </c>
      <c r="Q19">
        <f t="shared" si="1"/>
        <v>23.445788440547776</v>
      </c>
      <c r="R19">
        <f t="shared" si="2"/>
        <v>0.9936237449534181</v>
      </c>
      <c r="S19">
        <f t="shared" ca="1" si="4"/>
        <v>0.96012663989022728</v>
      </c>
      <c r="T19">
        <f t="shared" ca="1" si="5"/>
        <v>0</v>
      </c>
    </row>
    <row r="20" spans="1:20" x14ac:dyDescent="0.3">
      <c r="A20">
        <v>3973</v>
      </c>
      <c r="B20">
        <v>35</v>
      </c>
      <c r="C20">
        <v>1</v>
      </c>
      <c r="D20" t="s">
        <v>2</v>
      </c>
      <c r="E20">
        <v>284</v>
      </c>
      <c r="F20">
        <v>260</v>
      </c>
      <c r="H20">
        <v>0</v>
      </c>
      <c r="I20">
        <v>0</v>
      </c>
      <c r="J20">
        <v>4</v>
      </c>
      <c r="K20">
        <v>0</v>
      </c>
      <c r="L20">
        <v>0</v>
      </c>
      <c r="N20">
        <f t="shared" si="0"/>
        <v>27.2</v>
      </c>
      <c r="O20">
        <f t="shared" si="3"/>
        <v>5.8106897720796823E-2</v>
      </c>
      <c r="P20">
        <f>SUM(O$8:O19)</f>
        <v>1.2308243617472374</v>
      </c>
      <c r="Q20">
        <f t="shared" si="1"/>
        <v>24.616487234944746</v>
      </c>
      <c r="R20">
        <f t="shared" si="2"/>
        <v>0.99301309881051403</v>
      </c>
      <c r="S20">
        <f t="shared" ca="1" si="4"/>
        <v>0.35269881709925954</v>
      </c>
      <c r="T20">
        <f t="shared" ca="1" si="5"/>
        <v>0</v>
      </c>
    </row>
    <row r="21" spans="1:20" x14ac:dyDescent="0.3">
      <c r="A21">
        <v>3973</v>
      </c>
      <c r="B21">
        <v>18</v>
      </c>
      <c r="C21">
        <v>1</v>
      </c>
      <c r="D21" t="s">
        <v>2</v>
      </c>
      <c r="E21">
        <v>279</v>
      </c>
      <c r="F21">
        <v>264</v>
      </c>
      <c r="H21">
        <v>0</v>
      </c>
      <c r="I21">
        <v>0</v>
      </c>
      <c r="J21">
        <v>4</v>
      </c>
      <c r="K21">
        <v>0</v>
      </c>
      <c r="L21">
        <v>0</v>
      </c>
      <c r="N21">
        <f t="shared" si="0"/>
        <v>27.15</v>
      </c>
      <c r="O21">
        <f t="shared" si="3"/>
        <v>5.7893465769893543E-2</v>
      </c>
      <c r="P21">
        <f>SUM(O$8:O20)</f>
        <v>1.2889312594680342</v>
      </c>
      <c r="Q21">
        <f t="shared" si="1"/>
        <v>25.778625189360685</v>
      </c>
      <c r="R21">
        <f t="shared" si="2"/>
        <v>0.99235716494219661</v>
      </c>
      <c r="S21">
        <f t="shared" ca="1" si="4"/>
        <v>0.38903763431773952</v>
      </c>
      <c r="T21">
        <f t="shared" ca="1" si="5"/>
        <v>0</v>
      </c>
    </row>
    <row r="22" spans="1:20" x14ac:dyDescent="0.3">
      <c r="A22">
        <v>3973</v>
      </c>
      <c r="B22">
        <v>53</v>
      </c>
      <c r="C22">
        <v>1</v>
      </c>
      <c r="D22" t="s">
        <v>2</v>
      </c>
      <c r="E22">
        <v>250</v>
      </c>
      <c r="F22">
        <v>256</v>
      </c>
      <c r="H22">
        <v>0</v>
      </c>
      <c r="I22">
        <v>0</v>
      </c>
      <c r="J22">
        <v>4</v>
      </c>
      <c r="K22">
        <v>0</v>
      </c>
      <c r="L22">
        <v>0</v>
      </c>
      <c r="N22">
        <f t="shared" si="0"/>
        <v>25.3</v>
      </c>
      <c r="O22">
        <f t="shared" si="3"/>
        <v>5.0272551040907262E-2</v>
      </c>
      <c r="P22">
        <f>SUM(O$8:O21)</f>
        <v>1.3468247252379277</v>
      </c>
      <c r="Q22">
        <f t="shared" si="1"/>
        <v>26.936494504758553</v>
      </c>
      <c r="R22">
        <f t="shared" si="2"/>
        <v>0.99133291499721066</v>
      </c>
      <c r="S22">
        <f t="shared" ca="1" si="4"/>
        <v>0.56659981187114772</v>
      </c>
      <c r="T22">
        <f t="shared" ca="1" si="5"/>
        <v>0</v>
      </c>
    </row>
    <row r="23" spans="1:20" x14ac:dyDescent="0.3">
      <c r="A23">
        <v>3973</v>
      </c>
      <c r="B23">
        <v>57</v>
      </c>
      <c r="C23">
        <v>1</v>
      </c>
      <c r="D23" t="s">
        <v>2</v>
      </c>
      <c r="E23">
        <v>239</v>
      </c>
      <c r="F23">
        <v>252</v>
      </c>
      <c r="G23">
        <v>172</v>
      </c>
      <c r="H23">
        <v>1</v>
      </c>
      <c r="I23">
        <v>0</v>
      </c>
      <c r="J23">
        <v>0</v>
      </c>
      <c r="K23">
        <v>0</v>
      </c>
      <c r="L23">
        <v>0</v>
      </c>
      <c r="M23">
        <v>26</v>
      </c>
      <c r="N23">
        <f t="shared" si="0"/>
        <v>24.55</v>
      </c>
      <c r="O23">
        <f t="shared" si="3"/>
        <v>4.7336143657505055E-2</v>
      </c>
      <c r="P23">
        <f>SUM(O$8:O22)</f>
        <v>1.397097276278835</v>
      </c>
      <c r="Q23">
        <f t="shared" si="1"/>
        <v>27.941945525576699</v>
      </c>
      <c r="R23">
        <f t="shared" si="2"/>
        <v>0.99049974011077113</v>
      </c>
      <c r="S23">
        <f t="shared" ca="1" si="4"/>
        <v>0.35523274075118394</v>
      </c>
      <c r="T23">
        <f t="shared" ca="1" si="5"/>
        <v>0</v>
      </c>
    </row>
    <row r="24" spans="1:20" x14ac:dyDescent="0.3">
      <c r="A24">
        <v>3973</v>
      </c>
      <c r="B24">
        <v>13</v>
      </c>
      <c r="C24">
        <v>1</v>
      </c>
      <c r="D24" t="s">
        <v>2</v>
      </c>
      <c r="E24">
        <v>244</v>
      </c>
      <c r="F24">
        <v>242</v>
      </c>
      <c r="H24">
        <v>0</v>
      </c>
      <c r="I24">
        <v>0</v>
      </c>
      <c r="J24">
        <v>0</v>
      </c>
      <c r="K24">
        <v>0</v>
      </c>
      <c r="L24">
        <v>0</v>
      </c>
      <c r="N24">
        <f t="shared" si="0"/>
        <v>24.3</v>
      </c>
      <c r="O24">
        <f t="shared" si="3"/>
        <v>4.6376976150455919E-2</v>
      </c>
      <c r="P24">
        <f>SUM(O$8:O23)</f>
        <v>1.44443341993634</v>
      </c>
      <c r="Q24">
        <f t="shared" si="1"/>
        <v>28.8886683987268</v>
      </c>
      <c r="R24">
        <f t="shared" si="2"/>
        <v>0.98973790209442081</v>
      </c>
      <c r="S24">
        <f t="shared" ca="1" si="4"/>
        <v>0.58257855661420321</v>
      </c>
      <c r="T24">
        <f t="shared" ca="1" si="5"/>
        <v>0</v>
      </c>
    </row>
    <row r="25" spans="1:20" x14ac:dyDescent="0.3">
      <c r="A25">
        <v>3973</v>
      </c>
      <c r="B25">
        <v>54</v>
      </c>
      <c r="C25">
        <v>1</v>
      </c>
      <c r="D25" t="s">
        <v>2</v>
      </c>
      <c r="E25">
        <v>236</v>
      </c>
      <c r="F25">
        <v>240</v>
      </c>
      <c r="H25">
        <v>0</v>
      </c>
      <c r="I25">
        <v>0</v>
      </c>
      <c r="J25">
        <v>4</v>
      </c>
      <c r="K25">
        <v>0</v>
      </c>
      <c r="L25">
        <v>0</v>
      </c>
      <c r="N25">
        <f t="shared" si="0"/>
        <v>23.8</v>
      </c>
      <c r="O25">
        <f t="shared" si="3"/>
        <v>4.4488093567485065E-2</v>
      </c>
      <c r="P25">
        <f>SUM(O$8:O24)</f>
        <v>1.490810396086796</v>
      </c>
      <c r="Q25">
        <f t="shared" si="1"/>
        <v>29.81620792173592</v>
      </c>
      <c r="R25">
        <f t="shared" si="2"/>
        <v>0.98887583267926615</v>
      </c>
      <c r="S25">
        <f t="shared" ca="1" si="4"/>
        <v>0.79045296088907224</v>
      </c>
      <c r="T25">
        <f t="shared" ca="1" si="5"/>
        <v>0</v>
      </c>
    </row>
    <row r="26" spans="1:20" x14ac:dyDescent="0.3">
      <c r="A26">
        <v>3973</v>
      </c>
      <c r="B26">
        <v>55</v>
      </c>
      <c r="C26">
        <v>1</v>
      </c>
      <c r="D26" t="s">
        <v>2</v>
      </c>
      <c r="E26">
        <v>245</v>
      </c>
      <c r="F26">
        <v>230</v>
      </c>
      <c r="H26">
        <v>0</v>
      </c>
      <c r="I26">
        <v>0</v>
      </c>
      <c r="J26">
        <v>0</v>
      </c>
      <c r="K26">
        <v>0</v>
      </c>
      <c r="L26">
        <v>0</v>
      </c>
      <c r="N26">
        <f t="shared" si="0"/>
        <v>23.75</v>
      </c>
      <c r="O26">
        <f t="shared" si="3"/>
        <v>4.4301365154137316E-2</v>
      </c>
      <c r="P26">
        <f>SUM(O$8:O25)</f>
        <v>1.5352984896542812</v>
      </c>
      <c r="Q26">
        <f t="shared" si="1"/>
        <v>30.705969793085625</v>
      </c>
      <c r="R26">
        <f t="shared" si="2"/>
        <v>0.98808538231887022</v>
      </c>
      <c r="S26">
        <f t="shared" ca="1" si="4"/>
        <v>0.96003915153843367</v>
      </c>
      <c r="T26">
        <f t="shared" ca="1" si="5"/>
        <v>0</v>
      </c>
    </row>
    <row r="27" spans="1:20" x14ac:dyDescent="0.3">
      <c r="A27">
        <v>3973</v>
      </c>
      <c r="B27">
        <v>48</v>
      </c>
      <c r="C27">
        <v>1</v>
      </c>
      <c r="D27" t="s">
        <v>2</v>
      </c>
      <c r="E27">
        <v>222</v>
      </c>
      <c r="F27">
        <v>219</v>
      </c>
      <c r="H27">
        <v>0</v>
      </c>
      <c r="I27">
        <v>0</v>
      </c>
      <c r="J27">
        <v>4</v>
      </c>
      <c r="K27">
        <v>0</v>
      </c>
      <c r="L27">
        <v>0</v>
      </c>
      <c r="M27">
        <v>30</v>
      </c>
      <c r="N27">
        <f t="shared" si="0"/>
        <v>22.05</v>
      </c>
      <c r="O27">
        <f t="shared" si="3"/>
        <v>3.8186255053924791E-2</v>
      </c>
      <c r="P27">
        <f>SUM(O$8:O26)</f>
        <v>1.5795998548084185</v>
      </c>
      <c r="Q27">
        <f t="shared" si="1"/>
        <v>31.591997096168367</v>
      </c>
      <c r="R27">
        <f t="shared" si="2"/>
        <v>0.98681201057965451</v>
      </c>
      <c r="S27">
        <f t="shared" ca="1" si="4"/>
        <v>0.2516956267658057</v>
      </c>
      <c r="T27">
        <f t="shared" ca="1" si="5"/>
        <v>0</v>
      </c>
    </row>
    <row r="28" spans="1:20" x14ac:dyDescent="0.3">
      <c r="A28">
        <v>3973</v>
      </c>
      <c r="B28">
        <v>5</v>
      </c>
      <c r="C28">
        <v>1</v>
      </c>
      <c r="D28" t="s">
        <v>2</v>
      </c>
      <c r="E28">
        <v>222</v>
      </c>
      <c r="F28">
        <v>215</v>
      </c>
      <c r="H28">
        <v>0</v>
      </c>
      <c r="I28">
        <v>0</v>
      </c>
      <c r="J28">
        <v>4</v>
      </c>
      <c r="K28">
        <v>0</v>
      </c>
      <c r="L28">
        <v>0</v>
      </c>
      <c r="N28">
        <f t="shared" si="0"/>
        <v>21.85</v>
      </c>
      <c r="O28">
        <f t="shared" si="3"/>
        <v>3.7496675466461835E-2</v>
      </c>
      <c r="P28">
        <f>SUM(O$8:O27)</f>
        <v>1.6177861098623432</v>
      </c>
      <c r="Q28">
        <f t="shared" si="1"/>
        <v>32.355722197246862</v>
      </c>
      <c r="R28">
        <f t="shared" si="2"/>
        <v>0.98596904336782865</v>
      </c>
      <c r="S28">
        <f t="shared" ca="1" si="4"/>
        <v>0.49011717292962176</v>
      </c>
      <c r="T28">
        <f t="shared" ca="1" si="5"/>
        <v>0</v>
      </c>
    </row>
    <row r="29" spans="1:20" x14ac:dyDescent="0.3">
      <c r="A29">
        <v>3973</v>
      </c>
      <c r="B29">
        <v>50</v>
      </c>
      <c r="C29">
        <v>1</v>
      </c>
      <c r="D29" t="s">
        <v>2</v>
      </c>
      <c r="E29">
        <v>223</v>
      </c>
      <c r="F29">
        <v>212</v>
      </c>
      <c r="H29">
        <v>0</v>
      </c>
      <c r="I29">
        <v>0</v>
      </c>
      <c r="J29">
        <v>5</v>
      </c>
      <c r="K29">
        <v>0</v>
      </c>
      <c r="L29">
        <v>0</v>
      </c>
      <c r="N29">
        <f t="shared" si="0"/>
        <v>21.75</v>
      </c>
      <c r="O29">
        <f t="shared" si="3"/>
        <v>3.7154241867220536E-2</v>
      </c>
      <c r="P29">
        <f>SUM(O$8:O28)</f>
        <v>1.655282785328805</v>
      </c>
      <c r="Q29">
        <f t="shared" si="1"/>
        <v>33.105655706576101</v>
      </c>
      <c r="R29">
        <f t="shared" si="2"/>
        <v>0.98511854305626489</v>
      </c>
      <c r="S29">
        <f t="shared" ca="1" si="4"/>
        <v>0.45116322896822314</v>
      </c>
      <c r="T29">
        <f t="shared" ca="1" si="5"/>
        <v>0</v>
      </c>
    </row>
    <row r="30" spans="1:20" x14ac:dyDescent="0.3">
      <c r="A30">
        <v>3973</v>
      </c>
      <c r="B30">
        <v>21</v>
      </c>
      <c r="C30">
        <v>1</v>
      </c>
      <c r="D30" t="s">
        <v>2</v>
      </c>
      <c r="E30">
        <v>217</v>
      </c>
      <c r="F30">
        <v>215</v>
      </c>
      <c r="H30">
        <v>0</v>
      </c>
      <c r="I30">
        <v>0</v>
      </c>
      <c r="J30">
        <v>0</v>
      </c>
      <c r="K30">
        <v>0</v>
      </c>
      <c r="L30">
        <v>0</v>
      </c>
      <c r="N30">
        <f t="shared" si="0"/>
        <v>21.6</v>
      </c>
      <c r="O30">
        <f t="shared" si="3"/>
        <v>3.6643536711471351E-2</v>
      </c>
      <c r="P30">
        <f>SUM(O$8:O29)</f>
        <v>1.6924370271960256</v>
      </c>
      <c r="Q30">
        <f t="shared" si="1"/>
        <v>33.848740543920513</v>
      </c>
      <c r="R30">
        <f t="shared" si="2"/>
        <v>0.98420964381647702</v>
      </c>
      <c r="S30">
        <f t="shared" ca="1" si="4"/>
        <v>0.2065193502149486</v>
      </c>
      <c r="T30">
        <f t="shared" ca="1" si="5"/>
        <v>0</v>
      </c>
    </row>
    <row r="31" spans="1:20" x14ac:dyDescent="0.3">
      <c r="A31">
        <v>3973</v>
      </c>
      <c r="B31">
        <v>58</v>
      </c>
      <c r="C31">
        <v>1</v>
      </c>
      <c r="D31" t="s">
        <v>2</v>
      </c>
      <c r="E31">
        <v>206</v>
      </c>
      <c r="F31">
        <v>214</v>
      </c>
      <c r="H31">
        <v>0</v>
      </c>
      <c r="I31">
        <v>0</v>
      </c>
      <c r="J31">
        <v>4</v>
      </c>
      <c r="K31">
        <v>0</v>
      </c>
      <c r="L31">
        <v>0</v>
      </c>
      <c r="N31">
        <f t="shared" si="0"/>
        <v>21</v>
      </c>
      <c r="O31">
        <f t="shared" si="3"/>
        <v>3.4636059005827467E-2</v>
      </c>
      <c r="P31">
        <f>SUM(O$8:O30)</f>
        <v>1.7290805639074969</v>
      </c>
      <c r="Q31">
        <f t="shared" si="1"/>
        <v>34.581611278149943</v>
      </c>
      <c r="R31">
        <f t="shared" si="2"/>
        <v>0.98310727823615629</v>
      </c>
      <c r="S31">
        <f t="shared" ca="1" si="4"/>
        <v>0.61892629938284915</v>
      </c>
      <c r="T31">
        <f t="shared" ca="1" si="5"/>
        <v>0</v>
      </c>
    </row>
    <row r="32" spans="1:20" x14ac:dyDescent="0.3">
      <c r="A32">
        <v>3973</v>
      </c>
      <c r="B32">
        <v>11</v>
      </c>
      <c r="C32">
        <v>1</v>
      </c>
      <c r="D32" t="s">
        <v>2</v>
      </c>
      <c r="E32">
        <v>201</v>
      </c>
      <c r="F32">
        <v>204</v>
      </c>
      <c r="H32">
        <v>0</v>
      </c>
      <c r="I32">
        <v>0</v>
      </c>
      <c r="J32">
        <v>4</v>
      </c>
      <c r="K32">
        <v>0</v>
      </c>
      <c r="L32">
        <v>0</v>
      </c>
      <c r="N32">
        <f t="shared" si="0"/>
        <v>20.25</v>
      </c>
      <c r="O32">
        <f t="shared" si="3"/>
        <v>3.2206233437816617E-2</v>
      </c>
      <c r="P32">
        <f>SUM(O$8:O31)</f>
        <v>1.7637166229133243</v>
      </c>
      <c r="Q32">
        <f t="shared" si="1"/>
        <v>35.274332458266485</v>
      </c>
      <c r="R32">
        <f t="shared" si="2"/>
        <v>0.98192983814978474</v>
      </c>
      <c r="S32">
        <f t="shared" ca="1" si="4"/>
        <v>0.38288944515174528</v>
      </c>
      <c r="T32">
        <f t="shared" ca="1" si="5"/>
        <v>0</v>
      </c>
    </row>
    <row r="33" spans="1:20" x14ac:dyDescent="0.3">
      <c r="A33">
        <v>3973</v>
      </c>
      <c r="B33">
        <v>59</v>
      </c>
      <c r="C33">
        <v>1</v>
      </c>
      <c r="D33" t="s">
        <v>2</v>
      </c>
      <c r="E33">
        <v>205</v>
      </c>
      <c r="F33">
        <v>198</v>
      </c>
      <c r="H33">
        <v>0</v>
      </c>
      <c r="I33">
        <v>1</v>
      </c>
      <c r="K33">
        <v>9</v>
      </c>
      <c r="L33">
        <v>3</v>
      </c>
      <c r="N33">
        <f t="shared" si="0"/>
        <v>20.149999999999999</v>
      </c>
      <c r="O33">
        <f t="shared" ref="O33:O66" si="6">PI()/4*(N33/100)^2</f>
        <v>3.188893257980404E-2</v>
      </c>
      <c r="P33">
        <f>SUM(O$8:O32)</f>
        <v>1.7959228563511409</v>
      </c>
      <c r="Q33">
        <f t="shared" si="1"/>
        <v>35.918457127022819</v>
      </c>
      <c r="R33">
        <f t="shared" si="2"/>
        <v>0.98099158260170183</v>
      </c>
      <c r="S33">
        <f t="shared" ca="1" si="4"/>
        <v>0.28570645972993114</v>
      </c>
      <c r="T33">
        <f t="shared" ca="1" si="5"/>
        <v>0</v>
      </c>
    </row>
    <row r="34" spans="1:20" x14ac:dyDescent="0.3">
      <c r="A34">
        <v>3973</v>
      </c>
      <c r="B34">
        <v>14</v>
      </c>
      <c r="C34">
        <v>1</v>
      </c>
      <c r="D34" t="s">
        <v>2</v>
      </c>
      <c r="E34">
        <v>191</v>
      </c>
      <c r="F34">
        <v>196</v>
      </c>
      <c r="H34">
        <v>0</v>
      </c>
      <c r="I34">
        <v>0</v>
      </c>
      <c r="J34">
        <v>4</v>
      </c>
      <c r="K34">
        <v>0</v>
      </c>
      <c r="L34">
        <v>0</v>
      </c>
      <c r="N34">
        <f t="shared" si="0"/>
        <v>19.350000000000001</v>
      </c>
      <c r="O34">
        <f t="shared" si="6"/>
        <v>2.940707438346811E-2</v>
      </c>
      <c r="P34">
        <f>SUM(O$8:O33)</f>
        <v>1.8278117889309449</v>
      </c>
      <c r="Q34">
        <f t="shared" si="1"/>
        <v>36.556235778618898</v>
      </c>
      <c r="R34">
        <f t="shared" si="2"/>
        <v>0.97973345961556435</v>
      </c>
      <c r="S34">
        <f t="shared" ca="1" si="4"/>
        <v>0.88776591887342771</v>
      </c>
      <c r="T34">
        <f t="shared" ca="1" si="5"/>
        <v>0</v>
      </c>
    </row>
    <row r="35" spans="1:20" x14ac:dyDescent="0.3">
      <c r="A35">
        <v>3973</v>
      </c>
      <c r="B35">
        <v>10</v>
      </c>
      <c r="C35">
        <v>1</v>
      </c>
      <c r="D35" t="s">
        <v>2</v>
      </c>
      <c r="E35">
        <v>192</v>
      </c>
      <c r="F35">
        <v>187</v>
      </c>
      <c r="G35">
        <v>156</v>
      </c>
      <c r="H35">
        <v>0</v>
      </c>
      <c r="I35">
        <v>0</v>
      </c>
      <c r="J35">
        <v>0</v>
      </c>
      <c r="K35">
        <v>0</v>
      </c>
      <c r="L35">
        <v>0</v>
      </c>
      <c r="N35">
        <f t="shared" si="0"/>
        <v>18.95</v>
      </c>
      <c r="O35">
        <f t="shared" si="6"/>
        <v>2.8203844397143216E-2</v>
      </c>
      <c r="P35">
        <f>SUM(O$8:O34)</f>
        <v>1.8572188633144129</v>
      </c>
      <c r="Q35">
        <f t="shared" si="1"/>
        <v>37.144377266288252</v>
      </c>
      <c r="R35">
        <f t="shared" si="2"/>
        <v>0.97864570183955157</v>
      </c>
      <c r="S35">
        <f t="shared" ca="1" si="4"/>
        <v>0.80262056489483757</v>
      </c>
      <c r="T35">
        <f t="shared" ca="1" si="5"/>
        <v>0</v>
      </c>
    </row>
    <row r="36" spans="1:20" x14ac:dyDescent="0.3">
      <c r="A36">
        <v>3973</v>
      </c>
      <c r="B36">
        <v>19</v>
      </c>
      <c r="C36">
        <v>1</v>
      </c>
      <c r="D36" t="s">
        <v>2</v>
      </c>
      <c r="E36">
        <v>191</v>
      </c>
      <c r="F36">
        <v>180</v>
      </c>
      <c r="H36">
        <v>0</v>
      </c>
      <c r="I36">
        <v>0</v>
      </c>
      <c r="J36">
        <v>5</v>
      </c>
      <c r="K36">
        <v>0</v>
      </c>
      <c r="L36">
        <v>0</v>
      </c>
      <c r="N36">
        <f t="shared" si="0"/>
        <v>18.55</v>
      </c>
      <c r="O36">
        <f t="shared" si="6"/>
        <v>2.7025747152047041E-2</v>
      </c>
      <c r="P36">
        <f>SUM(O$8:O35)</f>
        <v>1.8854227077115562</v>
      </c>
      <c r="Q36">
        <f t="shared" si="1"/>
        <v>37.708454154231127</v>
      </c>
      <c r="R36">
        <f t="shared" si="2"/>
        <v>0.97754156698578587</v>
      </c>
      <c r="S36">
        <f t="shared" ca="1" si="4"/>
        <v>0.62556064240958931</v>
      </c>
      <c r="T36">
        <f t="shared" ca="1" si="5"/>
        <v>0</v>
      </c>
    </row>
    <row r="37" spans="1:20" x14ac:dyDescent="0.3">
      <c r="A37">
        <v>3973</v>
      </c>
      <c r="B37">
        <v>15</v>
      </c>
      <c r="C37">
        <v>1</v>
      </c>
      <c r="D37" t="s">
        <v>2</v>
      </c>
      <c r="E37">
        <v>185</v>
      </c>
      <c r="F37">
        <v>182</v>
      </c>
      <c r="H37">
        <v>0</v>
      </c>
      <c r="I37">
        <v>0</v>
      </c>
      <c r="J37">
        <v>4</v>
      </c>
      <c r="K37">
        <v>0</v>
      </c>
      <c r="L37">
        <v>0</v>
      </c>
      <c r="N37">
        <f t="shared" si="0"/>
        <v>18.350000000000001</v>
      </c>
      <c r="O37">
        <f t="shared" si="6"/>
        <v>2.6446123307459733E-2</v>
      </c>
      <c r="P37">
        <f>SUM(O$8:O36)</f>
        <v>1.9124484548636032</v>
      </c>
      <c r="Q37">
        <f t="shared" si="1"/>
        <v>38.248969097272067</v>
      </c>
      <c r="R37">
        <f t="shared" si="2"/>
        <v>0.9765172433222612</v>
      </c>
      <c r="S37">
        <f t="shared" ca="1" si="4"/>
        <v>0.44219473708953627</v>
      </c>
      <c r="T37">
        <f t="shared" ca="1" si="5"/>
        <v>0</v>
      </c>
    </row>
    <row r="38" spans="1:20" x14ac:dyDescent="0.3">
      <c r="A38">
        <v>3973</v>
      </c>
      <c r="B38">
        <v>23</v>
      </c>
      <c r="C38">
        <v>1</v>
      </c>
      <c r="D38" t="s">
        <v>2</v>
      </c>
      <c r="E38">
        <v>178</v>
      </c>
      <c r="F38">
        <v>172</v>
      </c>
      <c r="H38">
        <v>0</v>
      </c>
      <c r="I38">
        <v>0</v>
      </c>
      <c r="J38">
        <v>4</v>
      </c>
      <c r="K38">
        <v>0</v>
      </c>
      <c r="L38">
        <v>0</v>
      </c>
      <c r="N38">
        <f t="shared" si="0"/>
        <v>17.5</v>
      </c>
      <c r="O38">
        <f t="shared" si="6"/>
        <v>2.4052818754046849E-2</v>
      </c>
      <c r="P38">
        <f>SUM(O$8:O37)</f>
        <v>1.9388945781710629</v>
      </c>
      <c r="Q38">
        <f t="shared" si="1"/>
        <v>38.777891563421264</v>
      </c>
      <c r="R38">
        <f t="shared" si="2"/>
        <v>0.97514929210714418</v>
      </c>
      <c r="S38">
        <f t="shared" ca="1" si="4"/>
        <v>0.85399152211799256</v>
      </c>
      <c r="T38">
        <f t="shared" ca="1" si="5"/>
        <v>0</v>
      </c>
    </row>
    <row r="39" spans="1:20" x14ac:dyDescent="0.3">
      <c r="A39">
        <v>3973</v>
      </c>
      <c r="B39">
        <v>26</v>
      </c>
      <c r="C39">
        <v>1</v>
      </c>
      <c r="D39" t="s">
        <v>2</v>
      </c>
      <c r="E39">
        <v>170</v>
      </c>
      <c r="F39">
        <v>179</v>
      </c>
      <c r="H39">
        <v>0</v>
      </c>
      <c r="I39">
        <v>1</v>
      </c>
      <c r="K39">
        <v>9</v>
      </c>
      <c r="L39">
        <v>2</v>
      </c>
      <c r="N39">
        <f t="shared" si="0"/>
        <v>17.45</v>
      </c>
      <c r="O39">
        <f t="shared" si="6"/>
        <v>2.3915570424993145E-2</v>
      </c>
      <c r="P39">
        <f>SUM(O$8:O38)</f>
        <v>1.9629473969251097</v>
      </c>
      <c r="Q39">
        <f t="shared" si="1"/>
        <v>39.258947938502189</v>
      </c>
      <c r="R39">
        <f t="shared" si="2"/>
        <v>0.97421123726931425</v>
      </c>
      <c r="S39">
        <f t="shared" ca="1" si="4"/>
        <v>0.44235467386692617</v>
      </c>
      <c r="T39">
        <f t="shared" ca="1" si="5"/>
        <v>0</v>
      </c>
    </row>
    <row r="40" spans="1:20" x14ac:dyDescent="0.3">
      <c r="A40">
        <v>3973</v>
      </c>
      <c r="B40">
        <v>6</v>
      </c>
      <c r="C40">
        <v>1</v>
      </c>
      <c r="D40" t="s">
        <v>2</v>
      </c>
      <c r="E40">
        <v>222</v>
      </c>
      <c r="F40">
        <v>117</v>
      </c>
      <c r="H40">
        <v>0</v>
      </c>
      <c r="I40">
        <v>0</v>
      </c>
      <c r="J40">
        <v>3</v>
      </c>
      <c r="K40">
        <v>0</v>
      </c>
      <c r="L40">
        <v>0</v>
      </c>
      <c r="N40">
        <f t="shared" ref="N40:N66" si="7">(E40+F40)/20</f>
        <v>16.95</v>
      </c>
      <c r="O40">
        <f t="shared" si="6"/>
        <v>2.2564685583949536E-2</v>
      </c>
      <c r="P40">
        <f>SUM(O$8:O39)</f>
        <v>1.9868629673501028</v>
      </c>
      <c r="Q40">
        <f t="shared" ref="Q40:Q66" si="8">P40*10000/$O$2</f>
        <v>39.737259347002059</v>
      </c>
      <c r="R40">
        <f t="shared" ref="R40:R71" si="9">1/(1+EXP(-9.26738-0.020407*N40+0.065599*S$5+0.076903*Q40))</f>
        <v>0.9730040720682448</v>
      </c>
      <c r="S40">
        <f t="shared" ca="1" si="4"/>
        <v>0.65069236838554545</v>
      </c>
      <c r="T40">
        <f t="shared" ca="1" si="5"/>
        <v>0</v>
      </c>
    </row>
    <row r="41" spans="1:20" x14ac:dyDescent="0.3">
      <c r="A41">
        <v>3973</v>
      </c>
      <c r="B41">
        <v>36</v>
      </c>
      <c r="C41">
        <v>1</v>
      </c>
      <c r="D41" t="s">
        <v>2</v>
      </c>
      <c r="E41">
        <v>151</v>
      </c>
      <c r="F41">
        <v>159</v>
      </c>
      <c r="H41">
        <v>0</v>
      </c>
      <c r="I41">
        <v>0</v>
      </c>
      <c r="J41">
        <v>5</v>
      </c>
      <c r="K41">
        <v>0</v>
      </c>
      <c r="L41">
        <v>0</v>
      </c>
      <c r="N41">
        <f t="shared" si="7"/>
        <v>15.5</v>
      </c>
      <c r="O41">
        <f t="shared" si="6"/>
        <v>1.8869190875623696E-2</v>
      </c>
      <c r="P41">
        <f>SUM(O$8:O40)</f>
        <v>2.0094276529340522</v>
      </c>
      <c r="Q41">
        <f t="shared" si="8"/>
        <v>40.188553058681045</v>
      </c>
      <c r="R41">
        <f t="shared" si="9"/>
        <v>0.97126284493365744</v>
      </c>
      <c r="S41">
        <f t="shared" ca="1" si="4"/>
        <v>0.34418528228196077</v>
      </c>
      <c r="T41">
        <f t="shared" ca="1" si="5"/>
        <v>0</v>
      </c>
    </row>
    <row r="42" spans="1:20" x14ac:dyDescent="0.3">
      <c r="A42">
        <v>3973</v>
      </c>
      <c r="B42">
        <v>9</v>
      </c>
      <c r="C42">
        <v>1</v>
      </c>
      <c r="D42" t="s">
        <v>2</v>
      </c>
      <c r="E42">
        <v>153</v>
      </c>
      <c r="F42">
        <v>152</v>
      </c>
      <c r="H42">
        <v>0</v>
      </c>
      <c r="I42">
        <v>0</v>
      </c>
      <c r="J42">
        <v>3</v>
      </c>
      <c r="K42">
        <v>0</v>
      </c>
      <c r="L42">
        <v>0</v>
      </c>
      <c r="N42">
        <f t="shared" si="7"/>
        <v>15.25</v>
      </c>
      <c r="O42">
        <f t="shared" si="6"/>
        <v>1.8265416037511906E-2</v>
      </c>
      <c r="P42">
        <f>SUM(O$8:O41)</f>
        <v>2.028296843809676</v>
      </c>
      <c r="Q42">
        <f t="shared" si="8"/>
        <v>40.565936876193518</v>
      </c>
      <c r="R42">
        <f t="shared" si="9"/>
        <v>0.97029493586276394</v>
      </c>
      <c r="S42">
        <f t="shared" ca="1" si="4"/>
        <v>0.88780501798254874</v>
      </c>
      <c r="T42">
        <f t="shared" ca="1" si="5"/>
        <v>0</v>
      </c>
    </row>
    <row r="43" spans="1:20" x14ac:dyDescent="0.3">
      <c r="A43">
        <v>3973</v>
      </c>
      <c r="B43">
        <v>31</v>
      </c>
      <c r="C43">
        <v>1</v>
      </c>
      <c r="D43" t="s">
        <v>2</v>
      </c>
      <c r="E43">
        <v>146</v>
      </c>
      <c r="F43">
        <v>143</v>
      </c>
      <c r="G43">
        <v>129</v>
      </c>
      <c r="H43">
        <v>0</v>
      </c>
      <c r="I43">
        <v>0</v>
      </c>
      <c r="J43">
        <v>0</v>
      </c>
      <c r="K43">
        <v>0</v>
      </c>
      <c r="L43">
        <v>0</v>
      </c>
      <c r="N43">
        <f t="shared" si="7"/>
        <v>14.45</v>
      </c>
      <c r="O43">
        <f t="shared" si="6"/>
        <v>1.6399310001279567E-2</v>
      </c>
      <c r="P43">
        <f>SUM(O$8:O42)</f>
        <v>2.046562259847188</v>
      </c>
      <c r="Q43">
        <f t="shared" si="8"/>
        <v>40.931245196943763</v>
      </c>
      <c r="R43">
        <f t="shared" si="9"/>
        <v>0.96898756831254185</v>
      </c>
      <c r="S43">
        <f t="shared" ca="1" si="4"/>
        <v>0.72199589660327279</v>
      </c>
      <c r="T43">
        <f t="shared" ca="1" si="5"/>
        <v>0</v>
      </c>
    </row>
    <row r="44" spans="1:20" x14ac:dyDescent="0.3">
      <c r="A44">
        <v>3973</v>
      </c>
      <c r="B44">
        <v>20</v>
      </c>
      <c r="C44">
        <v>1</v>
      </c>
      <c r="D44" t="s">
        <v>2</v>
      </c>
      <c r="E44">
        <v>140</v>
      </c>
      <c r="F44">
        <v>147</v>
      </c>
      <c r="H44">
        <v>0</v>
      </c>
      <c r="I44">
        <v>0</v>
      </c>
      <c r="J44">
        <v>5</v>
      </c>
      <c r="K44">
        <v>0</v>
      </c>
      <c r="L44">
        <v>0</v>
      </c>
      <c r="N44">
        <f t="shared" si="7"/>
        <v>14.35</v>
      </c>
      <c r="O44">
        <f t="shared" si="6"/>
        <v>1.6173115330221102E-2</v>
      </c>
      <c r="P44">
        <f>SUM(O$8:O43)</f>
        <v>2.0629615698484676</v>
      </c>
      <c r="Q44">
        <f t="shared" si="8"/>
        <v>41.259231396969348</v>
      </c>
      <c r="R44">
        <f t="shared" si="9"/>
        <v>0.96815771296989717</v>
      </c>
      <c r="S44">
        <f t="shared" ca="1" si="4"/>
        <v>0.31482562579975959</v>
      </c>
      <c r="T44">
        <f t="shared" ca="1" si="5"/>
        <v>0</v>
      </c>
    </row>
    <row r="45" spans="1:20" x14ac:dyDescent="0.3">
      <c r="A45">
        <v>3973</v>
      </c>
      <c r="B45">
        <v>56</v>
      </c>
      <c r="C45">
        <v>1</v>
      </c>
      <c r="D45" t="s">
        <v>2</v>
      </c>
      <c r="E45">
        <v>137</v>
      </c>
      <c r="F45">
        <v>144</v>
      </c>
      <c r="H45">
        <v>0</v>
      </c>
      <c r="I45">
        <v>0</v>
      </c>
      <c r="J45">
        <v>4</v>
      </c>
      <c r="K45">
        <v>0</v>
      </c>
      <c r="L45">
        <v>0</v>
      </c>
      <c r="N45">
        <f t="shared" si="7"/>
        <v>14.05</v>
      </c>
      <c r="O45">
        <f t="shared" si="6"/>
        <v>1.5503956095006481E-2</v>
      </c>
      <c r="P45">
        <f>SUM(O$8:O44)</f>
        <v>2.0791346851786887</v>
      </c>
      <c r="Q45">
        <f t="shared" si="8"/>
        <v>41.582693703573774</v>
      </c>
      <c r="R45">
        <f t="shared" si="9"/>
        <v>0.96718812381519548</v>
      </c>
      <c r="S45">
        <f t="shared" ca="1" si="4"/>
        <v>0.91289243657685637</v>
      </c>
      <c r="T45">
        <f t="shared" ca="1" si="5"/>
        <v>0</v>
      </c>
    </row>
    <row r="46" spans="1:20" x14ac:dyDescent="0.3">
      <c r="A46">
        <v>3973</v>
      </c>
      <c r="B46">
        <v>34</v>
      </c>
      <c r="C46">
        <v>1</v>
      </c>
      <c r="D46" t="s">
        <v>2</v>
      </c>
      <c r="E46">
        <v>128</v>
      </c>
      <c r="F46">
        <v>137</v>
      </c>
      <c r="H46">
        <v>0</v>
      </c>
      <c r="I46">
        <v>0</v>
      </c>
      <c r="J46">
        <v>4</v>
      </c>
      <c r="K46">
        <v>0</v>
      </c>
      <c r="L46">
        <v>0</v>
      </c>
      <c r="N46">
        <f t="shared" si="7"/>
        <v>13.25</v>
      </c>
      <c r="O46">
        <f t="shared" si="6"/>
        <v>1.3788646506146453E-2</v>
      </c>
      <c r="P46">
        <f>SUM(O$8:O45)</f>
        <v>2.0946386412736953</v>
      </c>
      <c r="Q46">
        <f t="shared" si="8"/>
        <v>41.892772825473905</v>
      </c>
      <c r="R46">
        <f t="shared" si="9"/>
        <v>0.96588906158062982</v>
      </c>
      <c r="S46">
        <f t="shared" ca="1" si="4"/>
        <v>0.75465905254139454</v>
      </c>
      <c r="T46">
        <f t="shared" ca="1" si="5"/>
        <v>0</v>
      </c>
    </row>
    <row r="47" spans="1:20" x14ac:dyDescent="0.3">
      <c r="A47">
        <v>3973</v>
      </c>
      <c r="B47">
        <v>33</v>
      </c>
      <c r="C47">
        <v>1</v>
      </c>
      <c r="D47" t="s">
        <v>2</v>
      </c>
      <c r="E47">
        <v>130</v>
      </c>
      <c r="F47">
        <v>126</v>
      </c>
      <c r="H47">
        <v>0</v>
      </c>
      <c r="I47">
        <v>0</v>
      </c>
      <c r="J47">
        <v>4</v>
      </c>
      <c r="K47">
        <v>0</v>
      </c>
      <c r="L47">
        <v>0</v>
      </c>
      <c r="N47">
        <f t="shared" si="7"/>
        <v>12.8</v>
      </c>
      <c r="O47">
        <f t="shared" si="6"/>
        <v>1.2867963509103792E-2</v>
      </c>
      <c r="P47">
        <f>SUM(O$8:O46)</f>
        <v>2.1084272877798416</v>
      </c>
      <c r="Q47">
        <f t="shared" si="8"/>
        <v>42.168545755596831</v>
      </c>
      <c r="R47">
        <f t="shared" si="9"/>
        <v>0.96487345892141141</v>
      </c>
      <c r="S47">
        <f t="shared" ca="1" si="4"/>
        <v>0.28658683113862271</v>
      </c>
      <c r="T47">
        <f t="shared" ca="1" si="5"/>
        <v>0</v>
      </c>
    </row>
    <row r="48" spans="1:20" x14ac:dyDescent="0.3">
      <c r="A48">
        <v>3973</v>
      </c>
      <c r="B48">
        <v>25</v>
      </c>
      <c r="C48">
        <v>1</v>
      </c>
      <c r="D48" t="s">
        <v>2</v>
      </c>
      <c r="E48">
        <v>127</v>
      </c>
      <c r="F48">
        <v>124</v>
      </c>
      <c r="H48">
        <v>0</v>
      </c>
      <c r="I48">
        <v>0</v>
      </c>
      <c r="J48">
        <v>0</v>
      </c>
      <c r="K48">
        <v>0</v>
      </c>
      <c r="L48">
        <v>0</v>
      </c>
      <c r="N48">
        <f t="shared" si="7"/>
        <v>12.55</v>
      </c>
      <c r="O48">
        <f t="shared" si="6"/>
        <v>1.237021742305066E-2</v>
      </c>
      <c r="P48">
        <f>SUM(O$8:O47)</f>
        <v>2.1212952512889451</v>
      </c>
      <c r="Q48">
        <f t="shared" si="8"/>
        <v>42.425905025778903</v>
      </c>
      <c r="R48">
        <f t="shared" si="9"/>
        <v>0.96401992017340499</v>
      </c>
      <c r="S48">
        <f t="shared" ca="1" si="4"/>
        <v>0.34448233512850246</v>
      </c>
      <c r="T48">
        <f t="shared" ca="1" si="5"/>
        <v>0</v>
      </c>
    </row>
    <row r="49" spans="1:20" x14ac:dyDescent="0.3">
      <c r="A49">
        <v>3973</v>
      </c>
      <c r="B49">
        <v>22</v>
      </c>
      <c r="C49">
        <v>1</v>
      </c>
      <c r="D49" t="s">
        <v>2</v>
      </c>
      <c r="E49">
        <v>122</v>
      </c>
      <c r="F49">
        <v>124</v>
      </c>
      <c r="H49">
        <v>0</v>
      </c>
      <c r="I49">
        <v>0</v>
      </c>
      <c r="J49">
        <v>4</v>
      </c>
      <c r="K49">
        <v>0</v>
      </c>
      <c r="L49">
        <v>0</v>
      </c>
      <c r="N49">
        <f t="shared" si="7"/>
        <v>12.3</v>
      </c>
      <c r="O49">
        <f t="shared" si="6"/>
        <v>1.1882288814039998E-2</v>
      </c>
      <c r="P49">
        <f>SUM(O$8:O48)</f>
        <v>2.1336654687119956</v>
      </c>
      <c r="Q49">
        <f t="shared" si="8"/>
        <v>42.673309374239913</v>
      </c>
      <c r="R49">
        <f t="shared" si="9"/>
        <v>0.96317359781665779</v>
      </c>
      <c r="S49">
        <f t="shared" ca="1" si="4"/>
        <v>0.74255741971967137</v>
      </c>
      <c r="T49">
        <f t="shared" ca="1" si="5"/>
        <v>0</v>
      </c>
    </row>
    <row r="50" spans="1:20" x14ac:dyDescent="0.3">
      <c r="A50">
        <v>3973</v>
      </c>
      <c r="B50">
        <v>3</v>
      </c>
      <c r="C50">
        <v>1</v>
      </c>
      <c r="D50" t="s">
        <v>2</v>
      </c>
      <c r="E50">
        <v>118</v>
      </c>
      <c r="F50">
        <v>119</v>
      </c>
      <c r="H50">
        <v>0</v>
      </c>
      <c r="I50">
        <v>0</v>
      </c>
      <c r="J50">
        <v>5</v>
      </c>
      <c r="K50">
        <v>0</v>
      </c>
      <c r="L50">
        <v>0</v>
      </c>
      <c r="N50">
        <f t="shared" si="7"/>
        <v>11.85</v>
      </c>
      <c r="O50">
        <f t="shared" si="6"/>
        <v>1.1028757359967818E-2</v>
      </c>
      <c r="P50">
        <f>SUM(O$8:O49)</f>
        <v>2.1455477575260358</v>
      </c>
      <c r="Q50">
        <f t="shared" si="8"/>
        <v>42.910955150520714</v>
      </c>
      <c r="R50">
        <f t="shared" si="9"/>
        <v>0.96218714342044298</v>
      </c>
      <c r="S50">
        <f t="shared" ca="1" si="4"/>
        <v>0.77416358044112477</v>
      </c>
      <c r="T50">
        <f t="shared" ca="1" si="5"/>
        <v>0</v>
      </c>
    </row>
    <row r="51" spans="1:20" x14ac:dyDescent="0.3">
      <c r="A51">
        <v>3973</v>
      </c>
      <c r="B51">
        <v>8</v>
      </c>
      <c r="C51">
        <v>1</v>
      </c>
      <c r="D51" t="s">
        <v>2</v>
      </c>
      <c r="E51">
        <v>121</v>
      </c>
      <c r="F51">
        <v>115</v>
      </c>
      <c r="H51">
        <v>0</v>
      </c>
      <c r="I51">
        <v>0</v>
      </c>
      <c r="J51">
        <v>5</v>
      </c>
      <c r="K51">
        <v>0</v>
      </c>
      <c r="L51">
        <v>0</v>
      </c>
      <c r="N51">
        <f t="shared" si="7"/>
        <v>11.8</v>
      </c>
      <c r="O51">
        <f t="shared" si="6"/>
        <v>1.0935884027146072E-2</v>
      </c>
      <c r="P51">
        <f>SUM(O$8:O50)</f>
        <v>2.1565765148860034</v>
      </c>
      <c r="Q51">
        <f t="shared" si="8"/>
        <v>43.131530297720069</v>
      </c>
      <c r="R51">
        <f t="shared" si="9"/>
        <v>0.96152739256008879</v>
      </c>
      <c r="S51">
        <f t="shared" ca="1" si="4"/>
        <v>0.13442912595569334</v>
      </c>
      <c r="T51">
        <f t="shared" ca="1" si="5"/>
        <v>0</v>
      </c>
    </row>
    <row r="52" spans="1:20" x14ac:dyDescent="0.3">
      <c r="A52">
        <v>3973</v>
      </c>
      <c r="B52">
        <v>24</v>
      </c>
      <c r="C52">
        <v>1</v>
      </c>
      <c r="D52" t="s">
        <v>2</v>
      </c>
      <c r="E52">
        <v>117</v>
      </c>
      <c r="F52">
        <v>109</v>
      </c>
      <c r="H52">
        <v>0</v>
      </c>
      <c r="I52">
        <v>0</v>
      </c>
      <c r="J52">
        <v>4</v>
      </c>
      <c r="K52">
        <v>0</v>
      </c>
      <c r="L52">
        <v>0</v>
      </c>
      <c r="N52">
        <f t="shared" si="7"/>
        <v>11.3</v>
      </c>
      <c r="O52">
        <f t="shared" si="6"/>
        <v>1.0028749148422018E-2</v>
      </c>
      <c r="P52">
        <f>SUM(O$8:O51)</f>
        <v>2.1675123989131495</v>
      </c>
      <c r="Q52">
        <f t="shared" si="8"/>
        <v>43.350247978262992</v>
      </c>
      <c r="R52">
        <f t="shared" si="9"/>
        <v>0.96051516191464481</v>
      </c>
      <c r="S52">
        <f t="shared" ca="1" si="4"/>
        <v>0.87790308877304846</v>
      </c>
      <c r="T52">
        <f t="shared" ca="1" si="5"/>
        <v>0</v>
      </c>
    </row>
    <row r="53" spans="1:20" x14ac:dyDescent="0.3">
      <c r="A53">
        <v>3973</v>
      </c>
      <c r="B53">
        <v>4</v>
      </c>
      <c r="C53">
        <v>1</v>
      </c>
      <c r="D53" t="s">
        <v>2</v>
      </c>
      <c r="E53">
        <v>109</v>
      </c>
      <c r="F53">
        <v>112</v>
      </c>
      <c r="H53">
        <v>0</v>
      </c>
      <c r="I53">
        <v>0</v>
      </c>
      <c r="J53">
        <v>4</v>
      </c>
      <c r="K53">
        <v>0</v>
      </c>
      <c r="L53">
        <v>0</v>
      </c>
      <c r="N53">
        <f t="shared" si="7"/>
        <v>11.05</v>
      </c>
      <c r="O53">
        <f t="shared" si="6"/>
        <v>9.5899079246236935E-3</v>
      </c>
      <c r="P53">
        <f>SUM(O$8:O52)</f>
        <v>2.1775411480615716</v>
      </c>
      <c r="Q53">
        <f t="shared" si="8"/>
        <v>43.550822961231432</v>
      </c>
      <c r="R53">
        <f t="shared" si="9"/>
        <v>0.95972927445986289</v>
      </c>
      <c r="S53">
        <f t="shared" ca="1" si="4"/>
        <v>0.83941675432225626</v>
      </c>
      <c r="T53">
        <f t="shared" ca="1" si="5"/>
        <v>0</v>
      </c>
    </row>
    <row r="54" spans="1:20" x14ac:dyDescent="0.3">
      <c r="A54">
        <v>3973</v>
      </c>
      <c r="B54">
        <v>16</v>
      </c>
      <c r="C54">
        <v>1</v>
      </c>
      <c r="D54" t="s">
        <v>2</v>
      </c>
      <c r="E54">
        <v>105</v>
      </c>
      <c r="F54">
        <v>112</v>
      </c>
      <c r="H54">
        <v>0</v>
      </c>
      <c r="I54">
        <v>0</v>
      </c>
      <c r="J54">
        <v>4</v>
      </c>
      <c r="K54">
        <v>0</v>
      </c>
      <c r="L54">
        <v>0</v>
      </c>
      <c r="N54">
        <f t="shared" si="7"/>
        <v>10.85</v>
      </c>
      <c r="O54">
        <f t="shared" si="6"/>
        <v>9.2459035290556098E-3</v>
      </c>
      <c r="P54">
        <f>SUM(O$8:O53)</f>
        <v>2.1871310559861952</v>
      </c>
      <c r="Q54">
        <f t="shared" si="8"/>
        <v>43.7426211197239</v>
      </c>
      <c r="R54">
        <f t="shared" si="9"/>
        <v>0.95899513145579263</v>
      </c>
      <c r="S54">
        <f t="shared" ca="1" si="4"/>
        <v>0.53114384611818877</v>
      </c>
      <c r="T54">
        <f t="shared" ca="1" si="5"/>
        <v>0</v>
      </c>
    </row>
    <row r="55" spans="1:20" x14ac:dyDescent="0.3">
      <c r="A55">
        <v>3973</v>
      </c>
      <c r="B55">
        <v>32</v>
      </c>
      <c r="C55">
        <v>1</v>
      </c>
      <c r="D55" t="s">
        <v>2</v>
      </c>
      <c r="E55">
        <v>95</v>
      </c>
      <c r="F55">
        <v>92</v>
      </c>
      <c r="H55">
        <v>0</v>
      </c>
      <c r="I55">
        <v>0</v>
      </c>
      <c r="J55">
        <v>4</v>
      </c>
      <c r="K55">
        <v>0</v>
      </c>
      <c r="L55">
        <v>0</v>
      </c>
      <c r="N55">
        <f t="shared" si="7"/>
        <v>9.35</v>
      </c>
      <c r="O55">
        <f t="shared" si="6"/>
        <v>6.8661470939613426E-3</v>
      </c>
      <c r="P55">
        <f>SUM(O$8:O54)</f>
        <v>2.1963769595152507</v>
      </c>
      <c r="Q55">
        <f t="shared" si="8"/>
        <v>43.927539190305012</v>
      </c>
      <c r="R55">
        <f t="shared" si="9"/>
        <v>0.95719548039891655</v>
      </c>
      <c r="S55">
        <f t="shared" ca="1" si="4"/>
        <v>0.20689863586455204</v>
      </c>
      <c r="T55">
        <f t="shared" ca="1" si="5"/>
        <v>0</v>
      </c>
    </row>
    <row r="56" spans="1:20" x14ac:dyDescent="0.3">
      <c r="A56">
        <v>3973</v>
      </c>
      <c r="B56">
        <v>28</v>
      </c>
      <c r="C56">
        <v>1</v>
      </c>
      <c r="D56" t="s">
        <v>2</v>
      </c>
      <c r="E56">
        <v>92</v>
      </c>
      <c r="F56">
        <v>93</v>
      </c>
      <c r="H56">
        <v>0</v>
      </c>
      <c r="I56">
        <v>0</v>
      </c>
      <c r="J56">
        <v>5</v>
      </c>
      <c r="K56">
        <v>0</v>
      </c>
      <c r="L56">
        <v>0</v>
      </c>
      <c r="N56">
        <f t="shared" si="7"/>
        <v>9.25</v>
      </c>
      <c r="O56">
        <f t="shared" si="6"/>
        <v>6.7200630355694164E-3</v>
      </c>
      <c r="P56">
        <f>SUM(O$8:O55)</f>
        <v>2.2032431066092122</v>
      </c>
      <c r="Q56">
        <f t="shared" si="8"/>
        <v>44.064862132184246</v>
      </c>
      <c r="R56">
        <f t="shared" si="9"/>
        <v>0.95667619359052458</v>
      </c>
      <c r="S56">
        <f t="shared" ca="1" si="4"/>
        <v>0.3973945323331235</v>
      </c>
      <c r="T56">
        <f t="shared" ca="1" si="5"/>
        <v>0</v>
      </c>
    </row>
    <row r="57" spans="1:20" x14ac:dyDescent="0.3">
      <c r="A57">
        <v>3973</v>
      </c>
      <c r="B57">
        <v>30</v>
      </c>
      <c r="C57">
        <v>1</v>
      </c>
      <c r="D57" t="s">
        <v>2</v>
      </c>
      <c r="E57">
        <v>85</v>
      </c>
      <c r="F57">
        <v>100</v>
      </c>
      <c r="H57">
        <v>0</v>
      </c>
      <c r="I57">
        <v>0</v>
      </c>
      <c r="J57">
        <v>4</v>
      </c>
      <c r="K57">
        <v>0</v>
      </c>
      <c r="L57">
        <v>0</v>
      </c>
      <c r="N57">
        <f t="shared" si="7"/>
        <v>9.25</v>
      </c>
      <c r="O57">
        <f t="shared" si="6"/>
        <v>6.7200630355694164E-3</v>
      </c>
      <c r="P57">
        <f>SUM(O$8:O56)</f>
        <v>2.2099631696447815</v>
      </c>
      <c r="Q57">
        <f t="shared" si="8"/>
        <v>44.199263392895631</v>
      </c>
      <c r="R57">
        <f t="shared" si="9"/>
        <v>0.95624577690589407</v>
      </c>
      <c r="S57">
        <f t="shared" ca="1" si="4"/>
        <v>5.5971927750846029E-2</v>
      </c>
      <c r="T57">
        <f t="shared" ca="1" si="5"/>
        <v>0</v>
      </c>
    </row>
    <row r="58" spans="1:20" x14ac:dyDescent="0.3">
      <c r="A58">
        <v>3973</v>
      </c>
      <c r="B58">
        <v>38</v>
      </c>
      <c r="C58">
        <v>1</v>
      </c>
      <c r="D58" t="s">
        <v>2</v>
      </c>
      <c r="E58">
        <v>91</v>
      </c>
      <c r="F58">
        <v>93</v>
      </c>
      <c r="G58">
        <v>78</v>
      </c>
      <c r="H58">
        <v>0</v>
      </c>
      <c r="I58">
        <v>0</v>
      </c>
      <c r="J58">
        <v>0</v>
      </c>
      <c r="K58">
        <v>0</v>
      </c>
      <c r="L58">
        <v>1</v>
      </c>
      <c r="N58">
        <f t="shared" si="7"/>
        <v>9.1999999999999993</v>
      </c>
      <c r="O58">
        <f t="shared" si="6"/>
        <v>6.6476100549960017E-3</v>
      </c>
      <c r="P58">
        <f>SUM(O$8:O57)</f>
        <v>2.2166832326803507</v>
      </c>
      <c r="Q58">
        <f t="shared" si="8"/>
        <v>44.333664653607009</v>
      </c>
      <c r="R58">
        <f t="shared" si="9"/>
        <v>0.95576816597005609</v>
      </c>
      <c r="S58">
        <f t="shared" ca="1" si="4"/>
        <v>0.21595075383829065</v>
      </c>
      <c r="T58">
        <f t="shared" ca="1" si="5"/>
        <v>0</v>
      </c>
    </row>
    <row r="59" spans="1:20" x14ac:dyDescent="0.3">
      <c r="A59">
        <v>3973</v>
      </c>
      <c r="B59">
        <v>17</v>
      </c>
      <c r="C59">
        <v>1</v>
      </c>
      <c r="D59" t="s">
        <v>2</v>
      </c>
      <c r="E59">
        <v>91</v>
      </c>
      <c r="F59">
        <v>85</v>
      </c>
      <c r="H59">
        <v>0</v>
      </c>
      <c r="I59">
        <v>0</v>
      </c>
      <c r="J59">
        <v>4</v>
      </c>
      <c r="K59">
        <v>0</v>
      </c>
      <c r="L59">
        <v>0</v>
      </c>
      <c r="N59">
        <f t="shared" si="7"/>
        <v>8.8000000000000007</v>
      </c>
      <c r="O59">
        <f t="shared" si="6"/>
        <v>6.0821233773498407E-3</v>
      </c>
      <c r="P59">
        <f>SUM(O$8:O58)</f>
        <v>2.2233308427353466</v>
      </c>
      <c r="Q59">
        <f t="shared" si="8"/>
        <v>44.466616854706935</v>
      </c>
      <c r="R59">
        <f t="shared" si="9"/>
        <v>0.95498429212418934</v>
      </c>
      <c r="S59">
        <f t="shared" ca="1" si="4"/>
        <v>0.23533166766659741</v>
      </c>
      <c r="T59">
        <f t="shared" ca="1" si="5"/>
        <v>0</v>
      </c>
    </row>
    <row r="60" spans="1:20" x14ac:dyDescent="0.3">
      <c r="A60">
        <v>3973</v>
      </c>
      <c r="B60">
        <v>42</v>
      </c>
      <c r="C60">
        <v>1</v>
      </c>
      <c r="D60" t="s">
        <v>2</v>
      </c>
      <c r="E60">
        <v>86</v>
      </c>
      <c r="F60">
        <v>90</v>
      </c>
      <c r="H60">
        <v>0</v>
      </c>
      <c r="I60">
        <v>0</v>
      </c>
      <c r="J60">
        <v>4</v>
      </c>
      <c r="K60">
        <v>0</v>
      </c>
      <c r="L60">
        <v>0</v>
      </c>
      <c r="N60">
        <f t="shared" si="7"/>
        <v>8.8000000000000007</v>
      </c>
      <c r="O60">
        <f t="shared" si="6"/>
        <v>6.0821233773498407E-3</v>
      </c>
      <c r="P60">
        <f>SUM(O$8:O59)</f>
        <v>2.2294129661126965</v>
      </c>
      <c r="Q60">
        <f t="shared" si="8"/>
        <v>44.588259322253926</v>
      </c>
      <c r="R60">
        <f t="shared" si="9"/>
        <v>0.95458042543310584</v>
      </c>
      <c r="S60">
        <f t="shared" ca="1" si="4"/>
        <v>0.78367492242065495</v>
      </c>
      <c r="T60">
        <f t="shared" ca="1" si="5"/>
        <v>0</v>
      </c>
    </row>
    <row r="61" spans="1:20" x14ac:dyDescent="0.3">
      <c r="A61">
        <v>3973</v>
      </c>
      <c r="B61">
        <v>41</v>
      </c>
      <c r="C61">
        <v>1</v>
      </c>
      <c r="D61" t="s">
        <v>2</v>
      </c>
      <c r="E61">
        <v>85</v>
      </c>
      <c r="F61">
        <v>86</v>
      </c>
      <c r="H61">
        <v>0</v>
      </c>
      <c r="I61">
        <v>0</v>
      </c>
      <c r="J61">
        <v>4</v>
      </c>
      <c r="K61">
        <v>0</v>
      </c>
      <c r="L61">
        <v>0</v>
      </c>
      <c r="N61">
        <f t="shared" si="7"/>
        <v>8.5500000000000007</v>
      </c>
      <c r="O61">
        <f t="shared" si="6"/>
        <v>5.7414569239761966E-3</v>
      </c>
      <c r="P61">
        <f>SUM(O$8:O60)</f>
        <v>2.2354950894900463</v>
      </c>
      <c r="Q61">
        <f t="shared" si="8"/>
        <v>44.709901789800924</v>
      </c>
      <c r="R61">
        <f t="shared" si="9"/>
        <v>0.95394950850239402</v>
      </c>
      <c r="S61">
        <f t="shared" ca="1" si="4"/>
        <v>0.34890870320482337</v>
      </c>
      <c r="T61">
        <f t="shared" ca="1" si="5"/>
        <v>0</v>
      </c>
    </row>
    <row r="62" spans="1:20" x14ac:dyDescent="0.3">
      <c r="A62">
        <v>3973</v>
      </c>
      <c r="B62">
        <v>47</v>
      </c>
      <c r="C62">
        <v>1</v>
      </c>
      <c r="D62" t="s">
        <v>2</v>
      </c>
      <c r="E62">
        <v>87</v>
      </c>
      <c r="F62">
        <v>80</v>
      </c>
      <c r="H62">
        <v>0</v>
      </c>
      <c r="I62">
        <v>0</v>
      </c>
      <c r="J62">
        <v>4</v>
      </c>
      <c r="K62">
        <v>0</v>
      </c>
      <c r="L62">
        <v>0</v>
      </c>
      <c r="N62">
        <f t="shared" si="7"/>
        <v>8.35</v>
      </c>
      <c r="O62">
        <f t="shared" si="6"/>
        <v>5.4759923447478577E-3</v>
      </c>
      <c r="P62">
        <f>SUM(O$8:O61)</f>
        <v>2.2412365464140223</v>
      </c>
      <c r="Q62">
        <f t="shared" si="8"/>
        <v>44.824730928280445</v>
      </c>
      <c r="R62">
        <f t="shared" si="9"/>
        <v>0.95337894534031975</v>
      </c>
      <c r="S62">
        <f t="shared" ca="1" si="4"/>
        <v>0.7949907463582544</v>
      </c>
      <c r="T62">
        <f t="shared" ca="1" si="5"/>
        <v>0</v>
      </c>
    </row>
    <row r="63" spans="1:20" x14ac:dyDescent="0.3">
      <c r="A63">
        <v>3973</v>
      </c>
      <c r="B63">
        <v>44</v>
      </c>
      <c r="C63">
        <v>1</v>
      </c>
      <c r="D63" t="s">
        <v>2</v>
      </c>
      <c r="E63">
        <v>81</v>
      </c>
      <c r="F63">
        <v>80</v>
      </c>
      <c r="H63">
        <v>0</v>
      </c>
      <c r="I63">
        <v>0</v>
      </c>
      <c r="J63">
        <v>0</v>
      </c>
      <c r="K63">
        <v>0</v>
      </c>
      <c r="L63">
        <v>0</v>
      </c>
      <c r="N63">
        <f t="shared" si="7"/>
        <v>8.0500000000000007</v>
      </c>
      <c r="O63">
        <f t="shared" si="6"/>
        <v>5.0895764483563149E-3</v>
      </c>
      <c r="P63">
        <f>SUM(O$8:O62)</f>
        <v>2.2467125387587701</v>
      </c>
      <c r="Q63">
        <f t="shared" si="8"/>
        <v>44.9342507751754</v>
      </c>
      <c r="R63">
        <f t="shared" si="9"/>
        <v>0.95272819833340172</v>
      </c>
      <c r="S63">
        <f t="shared" ca="1" si="4"/>
        <v>0.68635416981750474</v>
      </c>
      <c r="T63">
        <f t="shared" ca="1" si="5"/>
        <v>0</v>
      </c>
    </row>
    <row r="64" spans="1:20" x14ac:dyDescent="0.3">
      <c r="A64">
        <v>3973</v>
      </c>
      <c r="B64">
        <v>1</v>
      </c>
      <c r="C64">
        <v>1</v>
      </c>
      <c r="D64" t="s">
        <v>2</v>
      </c>
      <c r="E64">
        <v>80</v>
      </c>
      <c r="F64">
        <v>80</v>
      </c>
      <c r="H64">
        <v>0</v>
      </c>
      <c r="I64">
        <v>0</v>
      </c>
      <c r="J64">
        <v>4</v>
      </c>
      <c r="K64">
        <v>1</v>
      </c>
      <c r="L64">
        <v>1</v>
      </c>
      <c r="N64">
        <f t="shared" si="7"/>
        <v>8</v>
      </c>
      <c r="O64">
        <f t="shared" si="6"/>
        <v>5.0265482457436689E-3</v>
      </c>
      <c r="P64">
        <f>SUM(O$8:O63)</f>
        <v>2.2518021152071266</v>
      </c>
      <c r="Q64">
        <f t="shared" si="8"/>
        <v>45.036042304142534</v>
      </c>
      <c r="R64">
        <f t="shared" si="9"/>
        <v>0.95232809008950225</v>
      </c>
      <c r="S64">
        <f t="shared" ca="1" si="4"/>
        <v>0.87711143553831783</v>
      </c>
      <c r="T64">
        <f t="shared" ca="1" si="5"/>
        <v>0</v>
      </c>
    </row>
    <row r="65" spans="1:20" x14ac:dyDescent="0.3">
      <c r="A65">
        <v>3973</v>
      </c>
      <c r="B65">
        <v>45</v>
      </c>
      <c r="C65">
        <v>1</v>
      </c>
      <c r="D65" t="s">
        <v>2</v>
      </c>
      <c r="E65">
        <v>77</v>
      </c>
      <c r="F65">
        <v>75</v>
      </c>
      <c r="H65">
        <v>0</v>
      </c>
      <c r="I65">
        <v>0</v>
      </c>
      <c r="J65">
        <v>4</v>
      </c>
      <c r="K65">
        <v>0</v>
      </c>
      <c r="L65">
        <v>0</v>
      </c>
      <c r="N65">
        <f t="shared" si="7"/>
        <v>7.6</v>
      </c>
      <c r="O65">
        <f t="shared" si="6"/>
        <v>4.5364597917836608E-3</v>
      </c>
      <c r="P65">
        <f>SUM(O$8:O64)</f>
        <v>2.2568286634528705</v>
      </c>
      <c r="Q65">
        <f t="shared" si="8"/>
        <v>45.136573269057408</v>
      </c>
      <c r="R65">
        <f t="shared" si="9"/>
        <v>0.95160130694142575</v>
      </c>
      <c r="S65">
        <f t="shared" ca="1" si="4"/>
        <v>0.66057381644150281</v>
      </c>
      <c r="T65">
        <f t="shared" ca="1" si="5"/>
        <v>0</v>
      </c>
    </row>
    <row r="66" spans="1:20" x14ac:dyDescent="0.3">
      <c r="A66">
        <v>3973</v>
      </c>
      <c r="B66">
        <v>2</v>
      </c>
      <c r="C66">
        <v>1</v>
      </c>
      <c r="D66" t="s">
        <v>2</v>
      </c>
      <c r="E66">
        <v>75</v>
      </c>
      <c r="F66">
        <v>75</v>
      </c>
      <c r="H66">
        <v>0</v>
      </c>
      <c r="I66">
        <v>0</v>
      </c>
      <c r="J66">
        <v>4</v>
      </c>
      <c r="K66">
        <v>0</v>
      </c>
      <c r="L66">
        <v>0</v>
      </c>
      <c r="N66">
        <f t="shared" si="7"/>
        <v>7.5</v>
      </c>
      <c r="O66">
        <f t="shared" si="6"/>
        <v>4.4178646691106467E-3</v>
      </c>
      <c r="P66">
        <f>SUM(O$8:O65)</f>
        <v>2.2613651232446541</v>
      </c>
      <c r="Q66">
        <f t="shared" si="8"/>
        <v>45.227302464893079</v>
      </c>
      <c r="R66">
        <f t="shared" si="9"/>
        <v>0.95118427384513538</v>
      </c>
      <c r="S66">
        <f t="shared" ca="1" si="4"/>
        <v>0.17589665681188482</v>
      </c>
      <c r="T66">
        <f t="shared" ca="1" si="5"/>
        <v>0</v>
      </c>
    </row>
  </sheetData>
  <autoFilter ref="A7:X66" xr:uid="{31FB0896-450D-4250-8554-27C98E42A75E}"/>
  <sortState ref="A8:N66">
    <sortCondition descending="1" ref="N8:N6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Mortality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2021-11-23T08:31:15Z</dcterms:created>
  <dcterms:modified xsi:type="dcterms:W3CDTF">2022-11-24T08:39:27Z</dcterms:modified>
</cp:coreProperties>
</file>