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Aulas\Modelação florestal\2014_2015\Exercicios\mai_cai\"/>
    </mc:Choice>
  </mc:AlternateContent>
  <bookViews>
    <workbookView xWindow="600" yWindow="255" windowWidth="5955" windowHeight="5580"/>
  </bookViews>
  <sheets>
    <sheet name="3x3 S=26.4" sheetId="4" r:id="rId1"/>
    <sheet name="3x3 S=24.2" sheetId="6" r:id="rId2"/>
    <sheet name="3x3 S=17.4" sheetId="7" r:id="rId3"/>
    <sheet name="3x3 S=15.8" sheetId="8" r:id="rId4"/>
    <sheet name="solution" sheetId="9" r:id="rId5"/>
  </sheets>
  <calcPr calcId="152511"/>
</workbook>
</file>

<file path=xl/calcChain.xml><?xml version="1.0" encoding="utf-8"?>
<calcChain xmlns="http://schemas.openxmlformats.org/spreadsheetml/2006/main">
  <c r="P11" i="8" l="1"/>
  <c r="O3" i="8"/>
  <c r="N2" i="8"/>
  <c r="O3" i="4" l="1"/>
  <c r="P3" i="4"/>
  <c r="N3" i="4"/>
  <c r="N2" i="4"/>
  <c r="M2" i="4"/>
  <c r="M15" i="8" l="1"/>
  <c r="N15" i="8" s="1"/>
  <c r="M14" i="8"/>
  <c r="O14" i="8" s="1"/>
  <c r="M3" i="8"/>
  <c r="M2" i="8"/>
  <c r="P3" i="8" s="1"/>
  <c r="M4" i="8"/>
  <c r="P4" i="8"/>
  <c r="O4" i="8"/>
  <c r="M5" i="8"/>
  <c r="P5" i="8"/>
  <c r="M6" i="8"/>
  <c r="P7" i="8" s="1"/>
  <c r="O6" i="8"/>
  <c r="M7" i="8"/>
  <c r="M8" i="8"/>
  <c r="P9" i="8" s="1"/>
  <c r="O8" i="8"/>
  <c r="M9" i="8"/>
  <c r="M10" i="8"/>
  <c r="O10" i="8"/>
  <c r="M11" i="8"/>
  <c r="M12" i="8"/>
  <c r="N12" i="8" s="1"/>
  <c r="O12" i="8"/>
  <c r="M13" i="8"/>
  <c r="N3" i="8"/>
  <c r="N4" i="8"/>
  <c r="N5" i="8"/>
  <c r="N6" i="8"/>
  <c r="N7" i="8"/>
  <c r="N9" i="8"/>
  <c r="N10" i="8"/>
  <c r="N11" i="8"/>
  <c r="M15" i="7"/>
  <c r="O15" i="7" s="1"/>
  <c r="M14" i="7"/>
  <c r="P15" i="7" s="1"/>
  <c r="M3" i="7"/>
  <c r="M2" i="7"/>
  <c r="O3" i="7" s="1"/>
  <c r="M4" i="7"/>
  <c r="P4" i="7"/>
  <c r="O4" i="7"/>
  <c r="M5" i="7"/>
  <c r="O5" i="7" s="1"/>
  <c r="M6" i="7"/>
  <c r="O6" i="7" s="1"/>
  <c r="P6" i="7"/>
  <c r="M7" i="7"/>
  <c r="O7" i="7" s="1"/>
  <c r="M8" i="7"/>
  <c r="P8" i="7"/>
  <c r="M9" i="7"/>
  <c r="O9" i="7" s="1"/>
  <c r="M10" i="7"/>
  <c r="O10" i="7" s="1"/>
  <c r="P10" i="7"/>
  <c r="M11" i="7"/>
  <c r="P11" i="7" s="1"/>
  <c r="M12" i="7"/>
  <c r="P12" i="7"/>
  <c r="M13" i="7"/>
  <c r="O13" i="7" s="1"/>
  <c r="N3" i="7"/>
  <c r="N2" i="7"/>
  <c r="N4" i="7"/>
  <c r="N5" i="7"/>
  <c r="N6" i="7"/>
  <c r="N7" i="7"/>
  <c r="N8" i="7"/>
  <c r="N10" i="7"/>
  <c r="N12" i="7"/>
  <c r="L12" i="6"/>
  <c r="M15" i="6"/>
  <c r="N15" i="6" s="1"/>
  <c r="M14" i="6"/>
  <c r="M3" i="6"/>
  <c r="M2" i="6"/>
  <c r="P3" i="6" s="1"/>
  <c r="O3" i="6"/>
  <c r="M4" i="6"/>
  <c r="P4" i="6"/>
  <c r="O4" i="6"/>
  <c r="M5" i="6"/>
  <c r="O5" i="6" s="1"/>
  <c r="M6" i="6"/>
  <c r="M7" i="6"/>
  <c r="P7" i="6" s="1"/>
  <c r="M8" i="6"/>
  <c r="M9" i="6"/>
  <c r="O9" i="6" s="1"/>
  <c r="M10" i="6"/>
  <c r="M11" i="6"/>
  <c r="P11" i="6" s="1"/>
  <c r="M12" i="6"/>
  <c r="M13" i="6"/>
  <c r="O13" i="6" s="1"/>
  <c r="N3" i="6"/>
  <c r="N2" i="6"/>
  <c r="N4" i="6"/>
  <c r="N6" i="6"/>
  <c r="N8" i="6"/>
  <c r="N10" i="6"/>
  <c r="N12" i="6"/>
  <c r="N14" i="6"/>
  <c r="M3" i="4"/>
  <c r="M4" i="4"/>
  <c r="P4" i="4" s="1"/>
  <c r="M5" i="4"/>
  <c r="O5" i="4" s="1"/>
  <c r="M6" i="4"/>
  <c r="O6" i="4" s="1"/>
  <c r="M7" i="4"/>
  <c r="M8" i="4"/>
  <c r="P8" i="4" s="1"/>
  <c r="M9" i="4"/>
  <c r="O9" i="4" s="1"/>
  <c r="M10" i="4"/>
  <c r="M11" i="4"/>
  <c r="O11" i="4" s="1"/>
  <c r="M12" i="4"/>
  <c r="O12" i="4" s="1"/>
  <c r="M13" i="4"/>
  <c r="M14" i="4"/>
  <c r="P14" i="4"/>
  <c r="N7" i="4"/>
  <c r="N9" i="4"/>
  <c r="N13" i="4"/>
  <c r="N14" i="4"/>
  <c r="N10" i="4"/>
  <c r="P5" i="4"/>
  <c r="O14" i="6"/>
  <c r="P6" i="6"/>
  <c r="P13" i="7"/>
  <c r="P9" i="7"/>
  <c r="P7" i="7"/>
  <c r="P5" i="7"/>
  <c r="P13" i="8"/>
  <c r="O12" i="6" l="1"/>
  <c r="O10" i="6"/>
  <c r="O6" i="6"/>
  <c r="N11" i="7"/>
  <c r="O8" i="7"/>
  <c r="P12" i="6"/>
  <c r="P13" i="4"/>
  <c r="N11" i="4"/>
  <c r="N5" i="4"/>
  <c r="O13" i="4"/>
  <c r="O10" i="4"/>
  <c r="P6" i="4"/>
  <c r="N5" i="6"/>
  <c r="P13" i="6"/>
  <c r="O11" i="6"/>
  <c r="P9" i="6"/>
  <c r="O7" i="6"/>
  <c r="P5" i="6"/>
  <c r="O15" i="6"/>
  <c r="N14" i="7"/>
  <c r="O11" i="7"/>
  <c r="P3" i="7"/>
  <c r="N15" i="7"/>
  <c r="N8" i="8"/>
  <c r="O13" i="8"/>
  <c r="O11" i="8"/>
  <c r="O9" i="8"/>
  <c r="O7" i="8"/>
  <c r="O5" i="8"/>
  <c r="P15" i="8"/>
  <c r="P8" i="6"/>
  <c r="N7" i="6"/>
  <c r="O8" i="6"/>
  <c r="O12" i="7"/>
  <c r="P10" i="6"/>
  <c r="P9" i="4"/>
  <c r="N6" i="4"/>
  <c r="O14" i="4"/>
  <c r="P10" i="4"/>
  <c r="N11" i="6"/>
  <c r="O14" i="7"/>
  <c r="N14" i="8"/>
  <c r="O15" i="8"/>
  <c r="P12" i="4"/>
  <c r="O7" i="4"/>
  <c r="O4" i="4"/>
  <c r="O8" i="4"/>
  <c r="P7" i="4"/>
  <c r="P11" i="4"/>
  <c r="N8" i="4"/>
  <c r="N12" i="4"/>
  <c r="N4" i="4"/>
  <c r="N13" i="6"/>
  <c r="N9" i="6"/>
  <c r="P14" i="6"/>
  <c r="P15" i="6"/>
  <c r="N13" i="7"/>
  <c r="N9" i="7"/>
  <c r="P14" i="7"/>
  <c r="N13" i="8"/>
  <c r="P14" i="8"/>
  <c r="P12" i="8"/>
  <c r="P10" i="8"/>
  <c r="P8" i="8"/>
  <c r="P6" i="8"/>
</calcChain>
</file>

<file path=xl/sharedStrings.xml><?xml version="1.0" encoding="utf-8"?>
<sst xmlns="http://schemas.openxmlformats.org/spreadsheetml/2006/main" count="65" uniqueCount="17">
  <si>
    <t>G</t>
  </si>
  <si>
    <t>hdom</t>
  </si>
  <si>
    <t>ddom</t>
  </si>
  <si>
    <t>dmax</t>
  </si>
  <si>
    <t>V</t>
  </si>
  <si>
    <t>dg</t>
  </si>
  <si>
    <t>year</t>
  </si>
  <si>
    <t>month</t>
  </si>
  <si>
    <t>t</t>
  </si>
  <si>
    <t>N</t>
  </si>
  <si>
    <t>Ndead</t>
  </si>
  <si>
    <t>hmean</t>
  </si>
  <si>
    <t>t (months)</t>
  </si>
  <si>
    <t>maiV</t>
  </si>
  <si>
    <t>caiV</t>
  </si>
  <si>
    <t>growth</t>
  </si>
  <si>
    <t>t_midpoint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</si>
</sst>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2" fontId="0" fillId="0" borderId="0" xfId="0" applyNumberFormat="1"/>
    <xf numFmtId="2" fontId="0" fillId="2" borderId="0" xfId="0" applyNumberFormat="1" applyFill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3x3 Iqe=26</a:t>
            </a:r>
          </a:p>
        </c:rich>
      </c:tx>
      <c:layout>
        <c:manualLayout>
          <c:xMode val="edge"/>
          <c:yMode val="edge"/>
          <c:x val="0.39843859361329836"/>
          <c:y val="3.52941176470588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270882341721451"/>
          <c:y val="0.13529431194610517"/>
          <c:w val="0.7057309614333126"/>
          <c:h val="0.65588329486916197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'3x3 S=26.4'!$M$2:$M$15</c:f>
              <c:numCache>
                <c:formatCode>0.0</c:formatCode>
                <c:ptCount val="14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10.5</c:v>
                </c:pt>
                <c:pt idx="8">
                  <c:v>11.583333333333334</c:v>
                </c:pt>
                <c:pt idx="9">
                  <c:v>12.583333333333334</c:v>
                </c:pt>
                <c:pt idx="10">
                  <c:v>13.75</c:v>
                </c:pt>
                <c:pt idx="11">
                  <c:v>14.75</c:v>
                </c:pt>
                <c:pt idx="12">
                  <c:v>15.583333333333334</c:v>
                </c:pt>
              </c:numCache>
            </c:numRef>
          </c:xVal>
          <c:yVal>
            <c:numRef>
              <c:f>'3x3 S=26.4'!$G$2:$G$15</c:f>
              <c:numCache>
                <c:formatCode>0.0</c:formatCode>
                <c:ptCount val="14"/>
                <c:pt idx="0">
                  <c:v>15.12</c:v>
                </c:pt>
                <c:pt idx="1">
                  <c:v>17.760000000000002</c:v>
                </c:pt>
                <c:pt idx="2">
                  <c:v>19.78</c:v>
                </c:pt>
                <c:pt idx="3">
                  <c:v>20.56</c:v>
                </c:pt>
                <c:pt idx="4">
                  <c:v>22.94</c:v>
                </c:pt>
                <c:pt idx="5">
                  <c:v>23.22</c:v>
                </c:pt>
                <c:pt idx="6">
                  <c:v>24.28</c:v>
                </c:pt>
                <c:pt idx="7">
                  <c:v>24.44</c:v>
                </c:pt>
                <c:pt idx="8">
                  <c:v>29.61</c:v>
                </c:pt>
                <c:pt idx="9">
                  <c:v>29.67</c:v>
                </c:pt>
                <c:pt idx="10">
                  <c:v>32.94</c:v>
                </c:pt>
                <c:pt idx="11">
                  <c:v>33.78</c:v>
                </c:pt>
                <c:pt idx="12">
                  <c:v>34.11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846592"/>
        <c:axId val="592773232"/>
      </c:scatterChart>
      <c:valAx>
        <c:axId val="592846592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Idade (anos)</a:t>
                </a:r>
              </a:p>
            </c:rich>
          </c:tx>
          <c:layout>
            <c:manualLayout>
              <c:xMode val="edge"/>
              <c:yMode val="edge"/>
              <c:x val="0.42708442694663168"/>
              <c:y val="0.89411888219854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2773232"/>
        <c:crosses val="autoZero"/>
        <c:crossBetween val="midCat"/>
        <c:majorUnit val="2"/>
      </c:valAx>
      <c:valAx>
        <c:axId val="592773232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Altura dominante (m)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2441179558437548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2846592"/>
        <c:crosses val="autoZero"/>
        <c:crossBetween val="midCat"/>
        <c:majorUnit val="5"/>
      </c:valAx>
      <c:spPr>
        <a:noFill/>
        <a:ln w="12700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0.98425196850393704" l="0.74803149606299213" r="0.74803149606299213" t="0.98425196850393704" header="0.51181102362204722" footer="0.51181102362204722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3x3 Iqe=17</a:t>
            </a:r>
          </a:p>
        </c:rich>
      </c:tx>
      <c:layout>
        <c:manualLayout>
          <c:xMode val="edge"/>
          <c:yMode val="edge"/>
          <c:x val="0.40000054538637214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220803597813005"/>
          <c:y val="0.13489736070381231"/>
          <c:w val="0.7064944025142077"/>
          <c:h val="0.6568914956011729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'3x3 S=17.4'!$M$2:$M$21</c:f>
              <c:numCache>
                <c:formatCode>0.0</c:formatCode>
                <c:ptCount val="20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13.75</c:v>
                </c:pt>
                <c:pt idx="12">
                  <c:v>14.75</c:v>
                </c:pt>
                <c:pt idx="13">
                  <c:v>15.5</c:v>
                </c:pt>
              </c:numCache>
            </c:numRef>
          </c:xVal>
          <c:yVal>
            <c:numRef>
              <c:f>'3x3 S=17.4'!$F$2:$F$21</c:f>
              <c:numCache>
                <c:formatCode>0.0</c:formatCode>
                <c:ptCount val="20"/>
                <c:pt idx="0">
                  <c:v>4.32</c:v>
                </c:pt>
                <c:pt idx="1">
                  <c:v>5.84</c:v>
                </c:pt>
                <c:pt idx="2">
                  <c:v>7.47</c:v>
                </c:pt>
                <c:pt idx="3">
                  <c:v>9.2100000000000009</c:v>
                </c:pt>
                <c:pt idx="4">
                  <c:v>10.73</c:v>
                </c:pt>
                <c:pt idx="5">
                  <c:v>12.25</c:v>
                </c:pt>
                <c:pt idx="6">
                  <c:v>13.24</c:v>
                </c:pt>
                <c:pt idx="7">
                  <c:v>13.7</c:v>
                </c:pt>
                <c:pt idx="8">
                  <c:v>14.18</c:v>
                </c:pt>
                <c:pt idx="9">
                  <c:v>16.45</c:v>
                </c:pt>
                <c:pt idx="10">
                  <c:v>15.6</c:v>
                </c:pt>
                <c:pt idx="11">
                  <c:v>19.23</c:v>
                </c:pt>
                <c:pt idx="12">
                  <c:v>19.88</c:v>
                </c:pt>
                <c:pt idx="13">
                  <c:v>21.09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644160"/>
        <c:axId val="594644720"/>
      </c:scatterChart>
      <c:valAx>
        <c:axId val="594644160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Idade (anos)</a:t>
                </a:r>
              </a:p>
            </c:rich>
          </c:tx>
          <c:layout>
            <c:manualLayout>
              <c:xMode val="edge"/>
              <c:yMode val="edge"/>
              <c:x val="0.42857197395780072"/>
              <c:y val="0.89442815249266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644720"/>
        <c:crosses val="autoZero"/>
        <c:crossBetween val="midCat"/>
        <c:majorUnit val="2"/>
      </c:valAx>
      <c:valAx>
        <c:axId val="59464472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Área basal (m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ha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3766233766233764E-2"/>
              <c:y val="0.2668621700879765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644160"/>
        <c:crosses val="autoZero"/>
        <c:crossBetween val="midCat"/>
        <c:majorUnit val="5"/>
      </c:valAx>
      <c:spPr>
        <a:noFill/>
        <a:ln w="12700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3x3 Iqe=17</a:t>
            </a:r>
          </a:p>
        </c:rich>
      </c:tx>
      <c:layout>
        <c:manualLayout>
          <c:xMode val="edge"/>
          <c:yMode val="edge"/>
          <c:x val="0.40000054538637214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298728311090087"/>
          <c:y val="0.13489736070381231"/>
          <c:w val="0.6857151553814369"/>
          <c:h val="0.6568914956011729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'3x3 S=17.4'!$M$2:$M$21</c:f>
              <c:numCache>
                <c:formatCode>0.0</c:formatCode>
                <c:ptCount val="20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13.75</c:v>
                </c:pt>
                <c:pt idx="12">
                  <c:v>14.75</c:v>
                </c:pt>
                <c:pt idx="13">
                  <c:v>15.5</c:v>
                </c:pt>
              </c:numCache>
            </c:numRef>
          </c:xVal>
          <c:yVal>
            <c:numRef>
              <c:f>'3x3 S=17.4'!$L$2:$L$21</c:f>
              <c:numCache>
                <c:formatCode>0.00</c:formatCode>
                <c:ptCount val="20"/>
                <c:pt idx="0">
                  <c:v>16.309999999999999</c:v>
                </c:pt>
                <c:pt idx="1">
                  <c:v>27.3</c:v>
                </c:pt>
                <c:pt idx="2">
                  <c:v>36.57</c:v>
                </c:pt>
                <c:pt idx="3">
                  <c:v>47.75</c:v>
                </c:pt>
                <c:pt idx="4">
                  <c:v>62.53</c:v>
                </c:pt>
                <c:pt idx="5">
                  <c:v>73.34</c:v>
                </c:pt>
                <c:pt idx="6">
                  <c:v>86.35</c:v>
                </c:pt>
                <c:pt idx="7">
                  <c:v>92.58</c:v>
                </c:pt>
                <c:pt idx="8">
                  <c:v>99.66</c:v>
                </c:pt>
                <c:pt idx="9">
                  <c:v>130.1</c:v>
                </c:pt>
                <c:pt idx="10">
                  <c:v>151.71</c:v>
                </c:pt>
                <c:pt idx="11">
                  <c:v>171.12</c:v>
                </c:pt>
                <c:pt idx="12">
                  <c:v>183.71</c:v>
                </c:pt>
                <c:pt idx="13">
                  <c:v>216.56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646960"/>
        <c:axId val="594647520"/>
      </c:scatterChart>
      <c:valAx>
        <c:axId val="594646960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Idade (anos)</a:t>
                </a:r>
              </a:p>
            </c:rich>
          </c:tx>
          <c:layout>
            <c:manualLayout>
              <c:xMode val="edge"/>
              <c:yMode val="edge"/>
              <c:x val="0.43896158434741112"/>
              <c:y val="0.89442815249266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647520"/>
        <c:crosses val="autoZero"/>
        <c:crossBetween val="midCat"/>
        <c:majorUnit val="2"/>
      </c:valAx>
      <c:valAx>
        <c:axId val="594647520"/>
        <c:scaling>
          <c:orientation val="minMax"/>
          <c:max val="6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Volume (m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ha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3766233766233764E-2"/>
              <c:y val="0.296187683284457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646960"/>
        <c:crosses val="autoZero"/>
        <c:crossBetween val="midCat"/>
        <c:majorUnit val="50"/>
      </c:valAx>
      <c:spPr>
        <a:noFill/>
        <a:ln w="12700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3x3 Iqe=17</a:t>
            </a:r>
          </a:p>
        </c:rich>
      </c:tx>
      <c:layout>
        <c:manualLayout>
          <c:xMode val="edge"/>
          <c:yMode val="edge"/>
          <c:x val="0.39896373056994816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170984455958548"/>
          <c:y val="0.13450330804352853"/>
          <c:w val="0.71761658031088082"/>
          <c:h val="0.65789661543030264"/>
        </c:manualLayout>
      </c:layout>
      <c:scatterChart>
        <c:scatterStyle val="lineMarker"/>
        <c:varyColors val="0"/>
        <c:ser>
          <c:idx val="0"/>
          <c:order val="0"/>
          <c:tx>
            <c:v>amaV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'3x3 S=17.4'!$M$2:$M$21</c:f>
              <c:numCache>
                <c:formatCode>0.0</c:formatCode>
                <c:ptCount val="20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13.75</c:v>
                </c:pt>
                <c:pt idx="12">
                  <c:v>14.75</c:v>
                </c:pt>
                <c:pt idx="13">
                  <c:v>15.5</c:v>
                </c:pt>
              </c:numCache>
            </c:numRef>
          </c:xVal>
          <c:yVal>
            <c:numRef>
              <c:f>'3x3 S=17.4'!$N$2:$N$21</c:f>
              <c:numCache>
                <c:formatCode>0.0</c:formatCode>
                <c:ptCount val="20"/>
                <c:pt idx="0">
                  <c:v>3.9942857142857142</c:v>
                </c:pt>
                <c:pt idx="1">
                  <c:v>5.7473684210526317</c:v>
                </c:pt>
                <c:pt idx="2">
                  <c:v>6.4535294117647055</c:v>
                </c:pt>
                <c:pt idx="3">
                  <c:v>6.9878048780487809</c:v>
                </c:pt>
                <c:pt idx="4">
                  <c:v>8.2457142857142856</c:v>
                </c:pt>
                <c:pt idx="5">
                  <c:v>8.462307692307693</c:v>
                </c:pt>
                <c:pt idx="6">
                  <c:v>9.0894736842105264</c:v>
                </c:pt>
                <c:pt idx="7">
                  <c:v>9.1814876033057846</c:v>
                </c:pt>
                <c:pt idx="8">
                  <c:v>9.4914285714285711</c:v>
                </c:pt>
                <c:pt idx="9">
                  <c:v>11.231654676258993</c:v>
                </c:pt>
                <c:pt idx="10">
                  <c:v>12.056423841059603</c:v>
                </c:pt>
                <c:pt idx="11">
                  <c:v>12.44509090909091</c:v>
                </c:pt>
                <c:pt idx="12">
                  <c:v>12.454915254237289</c:v>
                </c:pt>
                <c:pt idx="13">
                  <c:v>13.971612903225807</c:v>
                </c:pt>
              </c:numCache>
            </c:numRef>
          </c:yVal>
          <c:smooth val="0"/>
        </c:ser>
        <c:ser>
          <c:idx val="1"/>
          <c:order val="1"/>
          <c:tx>
            <c:v>acaV</c:v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'3x3 S=17.4'!$P$3:$P$21</c:f>
              <c:numCache>
                <c:formatCode>0.0</c:formatCode>
                <c:ptCount val="19"/>
                <c:pt idx="0">
                  <c:v>4.4166666666666661</c:v>
                </c:pt>
                <c:pt idx="1">
                  <c:v>5.2083333333333339</c:v>
                </c:pt>
                <c:pt idx="2">
                  <c:v>6.25</c:v>
                </c:pt>
                <c:pt idx="3">
                  <c:v>7.208333333333333</c:v>
                </c:pt>
                <c:pt idx="4">
                  <c:v>8.125</c:v>
                </c:pt>
                <c:pt idx="5">
                  <c:v>9.0833333333333321</c:v>
                </c:pt>
                <c:pt idx="6">
                  <c:v>9.7916666666666679</c:v>
                </c:pt>
                <c:pt idx="7">
                  <c:v>10.291666666666668</c:v>
                </c:pt>
                <c:pt idx="8">
                  <c:v>11.041666666666668</c:v>
                </c:pt>
                <c:pt idx="9">
                  <c:v>12.083333333333334</c:v>
                </c:pt>
                <c:pt idx="10">
                  <c:v>13.166666666666668</c:v>
                </c:pt>
                <c:pt idx="11">
                  <c:v>14.25</c:v>
                </c:pt>
                <c:pt idx="12">
                  <c:v>15.125</c:v>
                </c:pt>
              </c:numCache>
            </c:numRef>
          </c:xVal>
          <c:yVal>
            <c:numRef>
              <c:f>'3x3 S=17.4'!$O$3:$O$21</c:f>
              <c:numCache>
                <c:formatCode>0.0</c:formatCode>
                <c:ptCount val="19"/>
                <c:pt idx="0">
                  <c:v>16.484999999999996</c:v>
                </c:pt>
                <c:pt idx="1">
                  <c:v>10.11272727272727</c:v>
                </c:pt>
                <c:pt idx="2">
                  <c:v>9.5828571428571472</c:v>
                </c:pt>
                <c:pt idx="3">
                  <c:v>19.706666666666667</c:v>
                </c:pt>
                <c:pt idx="4">
                  <c:v>9.9784615384615432</c:v>
                </c:pt>
                <c:pt idx="5">
                  <c:v>15.611999999999979</c:v>
                </c:pt>
                <c:pt idx="6">
                  <c:v>10.679999999999996</c:v>
                </c:pt>
                <c:pt idx="7">
                  <c:v>16.992000000000019</c:v>
                </c:pt>
                <c:pt idx="8">
                  <c:v>28.098461538461521</c:v>
                </c:pt>
                <c:pt idx="9">
                  <c:v>21.610000000000014</c:v>
                </c:pt>
                <c:pt idx="10">
                  <c:v>16.637142857142862</c:v>
                </c:pt>
                <c:pt idx="11">
                  <c:v>12.590000000000003</c:v>
                </c:pt>
                <c:pt idx="12">
                  <c:v>43.79999999999999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650320"/>
        <c:axId val="594650880"/>
      </c:scatterChart>
      <c:valAx>
        <c:axId val="594650320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Idade (anos)</a:t>
                </a:r>
              </a:p>
            </c:rich>
          </c:tx>
          <c:layout>
            <c:manualLayout>
              <c:xMode val="edge"/>
              <c:yMode val="edge"/>
              <c:x val="0.43264248704663211"/>
              <c:y val="0.894739297938634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650880"/>
        <c:crosses val="autoZero"/>
        <c:crossBetween val="midCat"/>
        <c:majorUnit val="2"/>
      </c:valAx>
      <c:valAx>
        <c:axId val="59465088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Acr. volume (m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ha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ano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367875647668394E-2"/>
              <c:y val="0.1988310233150680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650320"/>
        <c:crosses val="autoZero"/>
        <c:crossBetween val="midCat"/>
        <c:majorUnit val="10"/>
      </c:valAx>
      <c:spPr>
        <a:noFill/>
        <a:ln w="12700">
          <a:solidFill>
            <a:srgbClr val="C0C0C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2538860103626943"/>
          <c:y val="0.15204709060490246"/>
          <c:w val="0.20207253886010365"/>
          <c:h val="0.137427207563966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3x3 Iqe=17</a:t>
            </a:r>
          </a:p>
        </c:rich>
      </c:tx>
      <c:layout>
        <c:manualLayout>
          <c:xMode val="edge"/>
          <c:yMode val="edge"/>
          <c:x val="0.39843859361329836"/>
          <c:y val="3.52941176470588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18811591622905"/>
          <c:y val="0.13529431194610517"/>
          <c:w val="0.65885584222371985"/>
          <c:h val="0.65588329486916197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trendline>
            <c:spPr>
              <a:ln w="12700">
                <a:solidFill>
                  <a:srgbClr val="000000"/>
                </a:solidFill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'3x3 S=15.8'!$M$2:$M$21</c:f>
              <c:numCache>
                <c:formatCode>0.0</c:formatCode>
                <c:ptCount val="20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13.75</c:v>
                </c:pt>
                <c:pt idx="12">
                  <c:v>14.75</c:v>
                </c:pt>
                <c:pt idx="13">
                  <c:v>15.5</c:v>
                </c:pt>
              </c:numCache>
            </c:numRef>
          </c:xVal>
          <c:yVal>
            <c:numRef>
              <c:f>'3x3 S=15.8'!$G$2:$G$21</c:f>
              <c:numCache>
                <c:formatCode>0.0</c:formatCode>
                <c:ptCount val="20"/>
                <c:pt idx="0">
                  <c:v>8.18</c:v>
                </c:pt>
                <c:pt idx="1">
                  <c:v>9.68</c:v>
                </c:pt>
                <c:pt idx="2">
                  <c:v>10.58</c:v>
                </c:pt>
                <c:pt idx="3">
                  <c:v>11.44</c:v>
                </c:pt>
                <c:pt idx="4">
                  <c:v>13.04</c:v>
                </c:pt>
                <c:pt idx="5">
                  <c:v>14.16</c:v>
                </c:pt>
                <c:pt idx="6">
                  <c:v>14.78</c:v>
                </c:pt>
                <c:pt idx="7">
                  <c:v>15.7</c:v>
                </c:pt>
                <c:pt idx="8">
                  <c:v>15.69</c:v>
                </c:pt>
                <c:pt idx="9">
                  <c:v>16.329999999999998</c:v>
                </c:pt>
                <c:pt idx="10">
                  <c:v>16.670000000000002</c:v>
                </c:pt>
                <c:pt idx="11">
                  <c:v>17.72</c:v>
                </c:pt>
                <c:pt idx="12">
                  <c:v>18.329999999999998</c:v>
                </c:pt>
                <c:pt idx="13">
                  <c:v>18.829999999999998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457344"/>
        <c:axId val="594457904"/>
      </c:scatterChart>
      <c:valAx>
        <c:axId val="594457344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Idade (anos)</a:t>
                </a:r>
              </a:p>
            </c:rich>
          </c:tx>
          <c:layout>
            <c:manualLayout>
              <c:xMode val="edge"/>
              <c:yMode val="edge"/>
              <c:x val="0.45312609361329831"/>
              <c:y val="0.89411888219854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57904"/>
        <c:crosses val="autoZero"/>
        <c:crossBetween val="midCat"/>
        <c:majorUnit val="2"/>
      </c:valAx>
      <c:valAx>
        <c:axId val="59445790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Altura dominante (m)</a:t>
                </a:r>
              </a:p>
            </c:rich>
          </c:tx>
          <c:layout>
            <c:manualLayout>
              <c:xMode val="edge"/>
              <c:yMode val="edge"/>
              <c:x val="9.114610673665792E-2"/>
              <c:y val="0.2441179558437548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57344"/>
        <c:crosses val="autoZero"/>
        <c:crossBetween val="midCat"/>
        <c:majorUnit val="5"/>
      </c:valAx>
      <c:spPr>
        <a:noFill/>
        <a:ln w="12700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0.98425196850393704" l="0.74803149606299213" r="0.74803149606299213" t="0.98425196850393704" header="0.51181102362204722" footer="0.51181102362204722"/>
    <c:pageSetup paperSize="9" orientation="landscape" horizontalDpi="300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3x3 Iqe=17</a:t>
            </a:r>
          </a:p>
        </c:rich>
      </c:tx>
      <c:layout>
        <c:manualLayout>
          <c:xMode val="edge"/>
          <c:yMode val="edge"/>
          <c:x val="0.40000054538637214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220803597813005"/>
          <c:y val="0.13489736070381231"/>
          <c:w val="0.7064944025142077"/>
          <c:h val="0.6568914956011729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'3x3 S=15.8'!$M$2:$M$21</c:f>
              <c:numCache>
                <c:formatCode>0.0</c:formatCode>
                <c:ptCount val="20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13.75</c:v>
                </c:pt>
                <c:pt idx="12">
                  <c:v>14.75</c:v>
                </c:pt>
                <c:pt idx="13">
                  <c:v>15.5</c:v>
                </c:pt>
              </c:numCache>
            </c:numRef>
          </c:xVal>
          <c:yVal>
            <c:numRef>
              <c:f>'3x3 S=15.8'!$F$2:$F$21</c:f>
              <c:numCache>
                <c:formatCode>0.0</c:formatCode>
                <c:ptCount val="20"/>
                <c:pt idx="0">
                  <c:v>2.74</c:v>
                </c:pt>
                <c:pt idx="1">
                  <c:v>3.92</c:v>
                </c:pt>
                <c:pt idx="2">
                  <c:v>5.2</c:v>
                </c:pt>
                <c:pt idx="3">
                  <c:v>7.03</c:v>
                </c:pt>
                <c:pt idx="4">
                  <c:v>8.44</c:v>
                </c:pt>
                <c:pt idx="5">
                  <c:v>10.11</c:v>
                </c:pt>
                <c:pt idx="6">
                  <c:v>11.07</c:v>
                </c:pt>
                <c:pt idx="7">
                  <c:v>11.4</c:v>
                </c:pt>
                <c:pt idx="8">
                  <c:v>12.1</c:v>
                </c:pt>
                <c:pt idx="9">
                  <c:v>13.88</c:v>
                </c:pt>
                <c:pt idx="10">
                  <c:v>13.45</c:v>
                </c:pt>
                <c:pt idx="11">
                  <c:v>15.53</c:v>
                </c:pt>
                <c:pt idx="12">
                  <c:v>15.94</c:v>
                </c:pt>
                <c:pt idx="13">
                  <c:v>16.46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460144"/>
        <c:axId val="594460704"/>
      </c:scatterChart>
      <c:valAx>
        <c:axId val="594460144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Idade (anos)</a:t>
                </a:r>
              </a:p>
            </c:rich>
          </c:tx>
          <c:layout>
            <c:manualLayout>
              <c:xMode val="edge"/>
              <c:yMode val="edge"/>
              <c:x val="0.42857197395780072"/>
              <c:y val="0.89442815249266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60704"/>
        <c:crosses val="autoZero"/>
        <c:crossBetween val="midCat"/>
        <c:majorUnit val="2"/>
      </c:valAx>
      <c:valAx>
        <c:axId val="59446070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Área basal (m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ha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3766233766233764E-2"/>
              <c:y val="0.2668621700879765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60144"/>
        <c:crosses val="autoZero"/>
        <c:crossBetween val="midCat"/>
        <c:majorUnit val="5"/>
      </c:valAx>
      <c:spPr>
        <a:noFill/>
        <a:ln w="12700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3x3 Iqe=17</a:t>
            </a:r>
          </a:p>
        </c:rich>
      </c:tx>
      <c:layout>
        <c:manualLayout>
          <c:xMode val="edge"/>
          <c:yMode val="edge"/>
          <c:x val="0.40000054538637214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298728311090087"/>
          <c:y val="0.13489736070381231"/>
          <c:w val="0.6857151553814369"/>
          <c:h val="0.6568914956011729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'3x3 S=15.8'!$M$2:$M$21</c:f>
              <c:numCache>
                <c:formatCode>0.0</c:formatCode>
                <c:ptCount val="20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13.75</c:v>
                </c:pt>
                <c:pt idx="12">
                  <c:v>14.75</c:v>
                </c:pt>
                <c:pt idx="13">
                  <c:v>15.5</c:v>
                </c:pt>
              </c:numCache>
            </c:numRef>
          </c:xVal>
          <c:yVal>
            <c:numRef>
              <c:f>'3x3 S=15.8'!$L$2:$L$21</c:f>
              <c:numCache>
                <c:formatCode>0.00</c:formatCode>
                <c:ptCount val="20"/>
                <c:pt idx="0">
                  <c:v>8.18</c:v>
                </c:pt>
                <c:pt idx="1">
                  <c:v>13.74</c:v>
                </c:pt>
                <c:pt idx="2">
                  <c:v>20.170000000000002</c:v>
                </c:pt>
                <c:pt idx="3">
                  <c:v>29.15</c:v>
                </c:pt>
                <c:pt idx="4">
                  <c:v>40.950000000000003</c:v>
                </c:pt>
                <c:pt idx="5">
                  <c:v>53.46</c:v>
                </c:pt>
                <c:pt idx="6">
                  <c:v>64.95</c:v>
                </c:pt>
                <c:pt idx="7">
                  <c:v>70.41</c:v>
                </c:pt>
                <c:pt idx="8">
                  <c:v>75.28</c:v>
                </c:pt>
                <c:pt idx="9">
                  <c:v>90.43</c:v>
                </c:pt>
                <c:pt idx="10">
                  <c:v>94.04</c:v>
                </c:pt>
                <c:pt idx="11">
                  <c:v>109.59</c:v>
                </c:pt>
                <c:pt idx="12">
                  <c:v>116.07</c:v>
                </c:pt>
                <c:pt idx="13">
                  <c:v>122.76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462944"/>
        <c:axId val="594463504"/>
      </c:scatterChart>
      <c:valAx>
        <c:axId val="594462944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Idade (anos)</a:t>
                </a:r>
              </a:p>
            </c:rich>
          </c:tx>
          <c:layout>
            <c:manualLayout>
              <c:xMode val="edge"/>
              <c:yMode val="edge"/>
              <c:x val="0.43896158434741112"/>
              <c:y val="0.89442815249266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63504"/>
        <c:crosses val="autoZero"/>
        <c:crossBetween val="midCat"/>
        <c:majorUnit val="2"/>
      </c:valAx>
      <c:valAx>
        <c:axId val="594463504"/>
        <c:scaling>
          <c:orientation val="minMax"/>
          <c:max val="6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Volume (m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ha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3766233766233764E-2"/>
              <c:y val="0.296187683284457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62944"/>
        <c:crosses val="autoZero"/>
        <c:crossBetween val="midCat"/>
        <c:majorUnit val="50"/>
      </c:valAx>
      <c:spPr>
        <a:noFill/>
        <a:ln w="12700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3x3 Iqe=17</a:t>
            </a:r>
          </a:p>
        </c:rich>
      </c:tx>
      <c:layout>
        <c:manualLayout>
          <c:xMode val="edge"/>
          <c:yMode val="edge"/>
          <c:x val="0.39896373056994816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170984455958548"/>
          <c:y val="0.13450330804352853"/>
          <c:w val="0.71761658031088082"/>
          <c:h val="0.65789661543030264"/>
        </c:manualLayout>
      </c:layout>
      <c:scatterChart>
        <c:scatterStyle val="lineMarker"/>
        <c:varyColors val="0"/>
        <c:ser>
          <c:idx val="0"/>
          <c:order val="0"/>
          <c:tx>
            <c:v>amaV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'3x3 S=15.8'!$M$2:$M$21</c:f>
              <c:numCache>
                <c:formatCode>0.0</c:formatCode>
                <c:ptCount val="20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13.75</c:v>
                </c:pt>
                <c:pt idx="12">
                  <c:v>14.75</c:v>
                </c:pt>
                <c:pt idx="13">
                  <c:v>15.5</c:v>
                </c:pt>
              </c:numCache>
            </c:numRef>
          </c:xVal>
          <c:yVal>
            <c:numRef>
              <c:f>'3x3 S=15.8'!$N$2:$N$21</c:f>
              <c:numCache>
                <c:formatCode>0.0</c:formatCode>
                <c:ptCount val="20"/>
                <c:pt idx="0">
                  <c:v>2.003265306122449</c:v>
                </c:pt>
                <c:pt idx="1">
                  <c:v>2.8926315789473684</c:v>
                </c:pt>
                <c:pt idx="2">
                  <c:v>3.5594117647058825</c:v>
                </c:pt>
                <c:pt idx="3">
                  <c:v>4.2658536585365852</c:v>
                </c:pt>
                <c:pt idx="4">
                  <c:v>5.4</c:v>
                </c:pt>
                <c:pt idx="5">
                  <c:v>6.1684615384615391</c:v>
                </c:pt>
                <c:pt idx="6">
                  <c:v>6.8368421052631581</c:v>
                </c:pt>
                <c:pt idx="7">
                  <c:v>6.9828099173553708</c:v>
                </c:pt>
                <c:pt idx="8">
                  <c:v>7.1695238095238096</c:v>
                </c:pt>
                <c:pt idx="9">
                  <c:v>7.8069064748201438</c:v>
                </c:pt>
                <c:pt idx="10">
                  <c:v>7.4733774834437083</c:v>
                </c:pt>
                <c:pt idx="11">
                  <c:v>7.9701818181818185</c:v>
                </c:pt>
                <c:pt idx="12">
                  <c:v>7.8691525423728805</c:v>
                </c:pt>
                <c:pt idx="13">
                  <c:v>7.92</c:v>
                </c:pt>
              </c:numCache>
            </c:numRef>
          </c:yVal>
          <c:smooth val="0"/>
        </c:ser>
        <c:ser>
          <c:idx val="1"/>
          <c:order val="1"/>
          <c:tx>
            <c:v>acaV</c:v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'3x3 S=15.8'!$P$3:$P$21</c:f>
              <c:numCache>
                <c:formatCode>0.0</c:formatCode>
                <c:ptCount val="19"/>
                <c:pt idx="0">
                  <c:v>4.4166666666666661</c:v>
                </c:pt>
                <c:pt idx="1">
                  <c:v>5.2083333333333339</c:v>
                </c:pt>
                <c:pt idx="2">
                  <c:v>6.25</c:v>
                </c:pt>
                <c:pt idx="3">
                  <c:v>7.208333333333333</c:v>
                </c:pt>
                <c:pt idx="4">
                  <c:v>8.125</c:v>
                </c:pt>
                <c:pt idx="5">
                  <c:v>9.0833333333333321</c:v>
                </c:pt>
                <c:pt idx="6">
                  <c:v>9.7916666666666679</c:v>
                </c:pt>
                <c:pt idx="7">
                  <c:v>10.291666666666668</c:v>
                </c:pt>
                <c:pt idx="8">
                  <c:v>11.041666666666668</c:v>
                </c:pt>
                <c:pt idx="9">
                  <c:v>12.083333333333334</c:v>
                </c:pt>
                <c:pt idx="10">
                  <c:v>13.166666666666668</c:v>
                </c:pt>
                <c:pt idx="11">
                  <c:v>14.25</c:v>
                </c:pt>
                <c:pt idx="12">
                  <c:v>15.125</c:v>
                </c:pt>
              </c:numCache>
            </c:numRef>
          </c:xVal>
          <c:yVal>
            <c:numRef>
              <c:f>'3x3 S=15.8'!$O$3:$O$21</c:f>
              <c:numCache>
                <c:formatCode>0.0</c:formatCode>
                <c:ptCount val="19"/>
                <c:pt idx="0">
                  <c:v>8.3399999999999963</c:v>
                </c:pt>
                <c:pt idx="1">
                  <c:v>7.0145454545454538</c:v>
                </c:pt>
                <c:pt idx="2">
                  <c:v>7.6971428571428584</c:v>
                </c:pt>
                <c:pt idx="3">
                  <c:v>15.73333333333334</c:v>
                </c:pt>
                <c:pt idx="4">
                  <c:v>11.547692307692309</c:v>
                </c:pt>
                <c:pt idx="5">
                  <c:v>13.787999999999993</c:v>
                </c:pt>
                <c:pt idx="6">
                  <c:v>9.3599999999999799</c:v>
                </c:pt>
                <c:pt idx="7">
                  <c:v>11.688000000000027</c:v>
                </c:pt>
                <c:pt idx="8">
                  <c:v>13.984615384615383</c:v>
                </c:pt>
                <c:pt idx="9">
                  <c:v>3.6099999999999994</c:v>
                </c:pt>
                <c:pt idx="10">
                  <c:v>13.328571428571433</c:v>
                </c:pt>
                <c:pt idx="11">
                  <c:v>6.4799999999999898</c:v>
                </c:pt>
                <c:pt idx="12">
                  <c:v>8.9200000000000159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466304"/>
        <c:axId val="594466864"/>
      </c:scatterChart>
      <c:valAx>
        <c:axId val="594466304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Idade (anos)</a:t>
                </a:r>
              </a:p>
            </c:rich>
          </c:tx>
          <c:layout>
            <c:manualLayout>
              <c:xMode val="edge"/>
              <c:yMode val="edge"/>
              <c:x val="0.43264248704663211"/>
              <c:y val="0.894739297938634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66864"/>
        <c:crosses val="autoZero"/>
        <c:crossBetween val="midCat"/>
        <c:majorUnit val="2"/>
      </c:valAx>
      <c:valAx>
        <c:axId val="594466864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Acr. volume (m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ha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ano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367875647668394E-2"/>
              <c:y val="0.1988310233150680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66304"/>
        <c:crosses val="autoZero"/>
        <c:crossBetween val="midCat"/>
        <c:majorUnit val="10"/>
      </c:valAx>
      <c:spPr>
        <a:noFill/>
        <a:ln w="12700">
          <a:solidFill>
            <a:srgbClr val="C0C0C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2538860103626943"/>
          <c:y val="0.15204709060490246"/>
          <c:w val="0.20207253886010365"/>
          <c:h val="0.137427207563966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Effect  of S on G</a:t>
            </a:r>
          </a:p>
        </c:rich>
      </c:tx>
      <c:layout>
        <c:manualLayout>
          <c:xMode val="edge"/>
          <c:yMode val="edge"/>
          <c:x val="0.33247476797359088"/>
          <c:y val="3.48837209302325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072188949980054"/>
          <c:y val="0.13372093023255813"/>
          <c:w val="0.68041322740469379"/>
          <c:h val="0.57558139534883723"/>
        </c:manualLayout>
      </c:layout>
      <c:scatterChart>
        <c:scatterStyle val="lineMarker"/>
        <c:varyColors val="0"/>
        <c:ser>
          <c:idx val="1"/>
          <c:order val="0"/>
          <c:tx>
            <c:v>26.4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'3x3 S=26.4'!$M$2:$M$14</c:f>
              <c:numCache>
                <c:formatCode>0.0</c:formatCode>
                <c:ptCount val="13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10.5</c:v>
                </c:pt>
                <c:pt idx="8">
                  <c:v>11.583333333333334</c:v>
                </c:pt>
                <c:pt idx="9">
                  <c:v>12.583333333333334</c:v>
                </c:pt>
                <c:pt idx="10">
                  <c:v>13.75</c:v>
                </c:pt>
                <c:pt idx="11">
                  <c:v>14.75</c:v>
                </c:pt>
                <c:pt idx="12">
                  <c:v>15.583333333333334</c:v>
                </c:pt>
              </c:numCache>
            </c:numRef>
          </c:xVal>
          <c:yVal>
            <c:numRef>
              <c:f>'3x3 S=26.4'!$F$2:$F$14</c:f>
              <c:numCache>
                <c:formatCode>0.0</c:formatCode>
                <c:ptCount val="13"/>
                <c:pt idx="0">
                  <c:v>13.3</c:v>
                </c:pt>
                <c:pt idx="1">
                  <c:v>17.11</c:v>
                </c:pt>
                <c:pt idx="2">
                  <c:v>21.1</c:v>
                </c:pt>
                <c:pt idx="3">
                  <c:v>25.08</c:v>
                </c:pt>
                <c:pt idx="4">
                  <c:v>27.06</c:v>
                </c:pt>
                <c:pt idx="5">
                  <c:v>29.34</c:v>
                </c:pt>
                <c:pt idx="6">
                  <c:v>31.04</c:v>
                </c:pt>
                <c:pt idx="7">
                  <c:v>32.31</c:v>
                </c:pt>
                <c:pt idx="8">
                  <c:v>34.770000000000003</c:v>
                </c:pt>
                <c:pt idx="9">
                  <c:v>36.85</c:v>
                </c:pt>
                <c:pt idx="10">
                  <c:v>38.42</c:v>
                </c:pt>
                <c:pt idx="11">
                  <c:v>39.46</c:v>
                </c:pt>
                <c:pt idx="12">
                  <c:v>41.18</c:v>
                </c:pt>
              </c:numCache>
            </c:numRef>
          </c:yVal>
          <c:smooth val="0"/>
        </c:ser>
        <c:ser>
          <c:idx val="2"/>
          <c:order val="1"/>
          <c:tx>
            <c:v>24.2</c:v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none"/>
          </c:marker>
          <c:xVal>
            <c:numRef>
              <c:f>'3x3 S=24.2'!$M$2:$M$15</c:f>
              <c:numCache>
                <c:formatCode>0.0</c:formatCode>
                <c:ptCount val="14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13.666666666666666</c:v>
                </c:pt>
                <c:pt idx="12">
                  <c:v>14.75</c:v>
                </c:pt>
                <c:pt idx="13">
                  <c:v>15.583333333333334</c:v>
                </c:pt>
              </c:numCache>
            </c:numRef>
          </c:xVal>
          <c:yVal>
            <c:numRef>
              <c:f>'3x3 S=24.2'!$F$2:$F$15</c:f>
              <c:numCache>
                <c:formatCode>0.0</c:formatCode>
                <c:ptCount val="14"/>
                <c:pt idx="0">
                  <c:v>5.2</c:v>
                </c:pt>
                <c:pt idx="1">
                  <c:v>7.45</c:v>
                </c:pt>
                <c:pt idx="2">
                  <c:v>10.41</c:v>
                </c:pt>
                <c:pt idx="3">
                  <c:v>14.03</c:v>
                </c:pt>
                <c:pt idx="4">
                  <c:v>16.260000000000002</c:v>
                </c:pt>
                <c:pt idx="5">
                  <c:v>19.079999999999998</c:v>
                </c:pt>
                <c:pt idx="6">
                  <c:v>21.24</c:v>
                </c:pt>
                <c:pt idx="7">
                  <c:v>22</c:v>
                </c:pt>
                <c:pt idx="8">
                  <c:v>22.87</c:v>
                </c:pt>
                <c:pt idx="9">
                  <c:v>25.43</c:v>
                </c:pt>
                <c:pt idx="10">
                  <c:v>24.5</c:v>
                </c:pt>
                <c:pt idx="11">
                  <c:v>29.2</c:v>
                </c:pt>
                <c:pt idx="12">
                  <c:v>30.65</c:v>
                </c:pt>
                <c:pt idx="13">
                  <c:v>32.4</c:v>
                </c:pt>
              </c:numCache>
            </c:numRef>
          </c:yVal>
          <c:smooth val="0"/>
        </c:ser>
        <c:ser>
          <c:idx val="3"/>
          <c:order val="2"/>
          <c:tx>
            <c:v>17.4</c:v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xVal>
            <c:numRef>
              <c:f>'3x3 S=17.4'!$M$2:$M$15</c:f>
              <c:numCache>
                <c:formatCode>0.0</c:formatCode>
                <c:ptCount val="14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13.75</c:v>
                </c:pt>
                <c:pt idx="12">
                  <c:v>14.75</c:v>
                </c:pt>
                <c:pt idx="13">
                  <c:v>15.5</c:v>
                </c:pt>
              </c:numCache>
            </c:numRef>
          </c:xVal>
          <c:yVal>
            <c:numRef>
              <c:f>'3x3 S=17.4'!$F$2:$F$15</c:f>
              <c:numCache>
                <c:formatCode>0.0</c:formatCode>
                <c:ptCount val="14"/>
                <c:pt idx="0">
                  <c:v>4.32</c:v>
                </c:pt>
                <c:pt idx="1">
                  <c:v>5.84</c:v>
                </c:pt>
                <c:pt idx="2">
                  <c:v>7.47</c:v>
                </c:pt>
                <c:pt idx="3">
                  <c:v>9.2100000000000009</c:v>
                </c:pt>
                <c:pt idx="4">
                  <c:v>10.73</c:v>
                </c:pt>
                <c:pt idx="5">
                  <c:v>12.25</c:v>
                </c:pt>
                <c:pt idx="6">
                  <c:v>13.24</c:v>
                </c:pt>
                <c:pt idx="7">
                  <c:v>13.7</c:v>
                </c:pt>
                <c:pt idx="8">
                  <c:v>14.18</c:v>
                </c:pt>
                <c:pt idx="9">
                  <c:v>16.45</c:v>
                </c:pt>
                <c:pt idx="10">
                  <c:v>15.6</c:v>
                </c:pt>
                <c:pt idx="11">
                  <c:v>19.23</c:v>
                </c:pt>
                <c:pt idx="12">
                  <c:v>19.88</c:v>
                </c:pt>
                <c:pt idx="13">
                  <c:v>21.09</c:v>
                </c:pt>
              </c:numCache>
            </c:numRef>
          </c:yVal>
          <c:smooth val="0"/>
        </c:ser>
        <c:ser>
          <c:idx val="0"/>
          <c:order val="3"/>
          <c:tx>
            <c:v>15.8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'3x3 S=15.8'!$M$2:$M$21</c:f>
              <c:numCache>
                <c:formatCode>0.0</c:formatCode>
                <c:ptCount val="20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13.75</c:v>
                </c:pt>
                <c:pt idx="12">
                  <c:v>14.75</c:v>
                </c:pt>
                <c:pt idx="13">
                  <c:v>15.5</c:v>
                </c:pt>
              </c:numCache>
            </c:numRef>
          </c:xVal>
          <c:yVal>
            <c:numRef>
              <c:f>'3x3 S=15.8'!$F$2:$F$21</c:f>
              <c:numCache>
                <c:formatCode>0.0</c:formatCode>
                <c:ptCount val="20"/>
                <c:pt idx="0">
                  <c:v>2.74</c:v>
                </c:pt>
                <c:pt idx="1">
                  <c:v>3.92</c:v>
                </c:pt>
                <c:pt idx="2">
                  <c:v>5.2</c:v>
                </c:pt>
                <c:pt idx="3">
                  <c:v>7.03</c:v>
                </c:pt>
                <c:pt idx="4">
                  <c:v>8.44</c:v>
                </c:pt>
                <c:pt idx="5">
                  <c:v>10.11</c:v>
                </c:pt>
                <c:pt idx="6">
                  <c:v>11.07</c:v>
                </c:pt>
                <c:pt idx="7">
                  <c:v>11.4</c:v>
                </c:pt>
                <c:pt idx="8">
                  <c:v>12.1</c:v>
                </c:pt>
                <c:pt idx="9">
                  <c:v>13.88</c:v>
                </c:pt>
                <c:pt idx="10">
                  <c:v>13.45</c:v>
                </c:pt>
                <c:pt idx="11">
                  <c:v>15.53</c:v>
                </c:pt>
                <c:pt idx="12">
                  <c:v>15.94</c:v>
                </c:pt>
                <c:pt idx="13">
                  <c:v>16.46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470784"/>
        <c:axId val="594471344"/>
      </c:scatterChart>
      <c:valAx>
        <c:axId val="594470784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Age (years)</a:t>
                </a:r>
              </a:p>
            </c:rich>
          </c:tx>
          <c:layout>
            <c:manualLayout>
              <c:xMode val="edge"/>
              <c:yMode val="edge"/>
              <c:x val="0.41494899477771463"/>
              <c:y val="0.811046511627906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71344"/>
        <c:crosses val="autoZero"/>
        <c:crossBetween val="midCat"/>
        <c:majorUnit val="2"/>
      </c:valAx>
      <c:valAx>
        <c:axId val="594471344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Basal area (m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ha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3505154639175257E-2"/>
              <c:y val="0.226744186046511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70784"/>
        <c:crosses val="autoZero"/>
        <c:crossBetween val="midCat"/>
        <c:majorUnit val="10"/>
      </c:valAx>
      <c:spPr>
        <a:noFill/>
        <a:ln w="12700">
          <a:solidFill>
            <a:srgbClr val="C0C0C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824769326514598"/>
          <c:y val="0.91279069767441856"/>
          <c:w val="0.76546499986470762"/>
          <c:h val="7.848837209302328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Effect of S on V</a:t>
            </a:r>
          </a:p>
        </c:rich>
      </c:tx>
      <c:layout>
        <c:manualLayout>
          <c:xMode val="edge"/>
          <c:yMode val="edge"/>
          <c:x val="0.33676092544987146"/>
          <c:y val="3.4782608695652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079691516709512"/>
          <c:y val="0.13333371074986058"/>
          <c:w val="0.66066838046272491"/>
          <c:h val="0.57681322693961434"/>
        </c:manualLayout>
      </c:layout>
      <c:scatterChart>
        <c:scatterStyle val="lineMarker"/>
        <c:varyColors val="0"/>
        <c:ser>
          <c:idx val="1"/>
          <c:order val="0"/>
          <c:tx>
            <c:v>26.4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'3x3 S=26.4'!$M$2:$M$14</c:f>
              <c:numCache>
                <c:formatCode>0.0</c:formatCode>
                <c:ptCount val="13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10.5</c:v>
                </c:pt>
                <c:pt idx="8">
                  <c:v>11.583333333333334</c:v>
                </c:pt>
                <c:pt idx="9">
                  <c:v>12.583333333333334</c:v>
                </c:pt>
                <c:pt idx="10">
                  <c:v>13.75</c:v>
                </c:pt>
                <c:pt idx="11">
                  <c:v>14.75</c:v>
                </c:pt>
                <c:pt idx="12">
                  <c:v>15.583333333333334</c:v>
                </c:pt>
              </c:numCache>
            </c:numRef>
          </c:xVal>
          <c:yVal>
            <c:numRef>
              <c:f>'3x3 S=26.4'!$L$2:$L$14</c:f>
              <c:numCache>
                <c:formatCode>0.00</c:formatCode>
                <c:ptCount val="13"/>
                <c:pt idx="0">
                  <c:v>77.72</c:v>
                </c:pt>
                <c:pt idx="1">
                  <c:v>117.06</c:v>
                </c:pt>
                <c:pt idx="2">
                  <c:v>158.49</c:v>
                </c:pt>
                <c:pt idx="3">
                  <c:v>196.73</c:v>
                </c:pt>
                <c:pt idx="4">
                  <c:v>233.37</c:v>
                </c:pt>
                <c:pt idx="5">
                  <c:v>260.81</c:v>
                </c:pt>
                <c:pt idx="6">
                  <c:v>297.91000000000003</c:v>
                </c:pt>
                <c:pt idx="7">
                  <c:v>324.82</c:v>
                </c:pt>
                <c:pt idx="8">
                  <c:v>399.26</c:v>
                </c:pt>
                <c:pt idx="9">
                  <c:v>437.25</c:v>
                </c:pt>
                <c:pt idx="10">
                  <c:v>487.86</c:v>
                </c:pt>
                <c:pt idx="11">
                  <c:v>513.29999999999995</c:v>
                </c:pt>
                <c:pt idx="12">
                  <c:v>527.64</c:v>
                </c:pt>
              </c:numCache>
            </c:numRef>
          </c:yVal>
          <c:smooth val="0"/>
        </c:ser>
        <c:ser>
          <c:idx val="2"/>
          <c:order val="1"/>
          <c:tx>
            <c:v>24.2</c:v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none"/>
          </c:marker>
          <c:xVal>
            <c:numRef>
              <c:f>'3x3 S=24.2'!$M$2:$M$15</c:f>
              <c:numCache>
                <c:formatCode>0.0</c:formatCode>
                <c:ptCount val="14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13.666666666666666</c:v>
                </c:pt>
                <c:pt idx="12">
                  <c:v>14.75</c:v>
                </c:pt>
                <c:pt idx="13">
                  <c:v>15.583333333333334</c:v>
                </c:pt>
              </c:numCache>
            </c:numRef>
          </c:xVal>
          <c:yVal>
            <c:numRef>
              <c:f>'3x3 S=24.2'!$L$2:$L$15</c:f>
              <c:numCache>
                <c:formatCode>0.00</c:formatCode>
                <c:ptCount val="14"/>
                <c:pt idx="0">
                  <c:v>23.68</c:v>
                </c:pt>
                <c:pt idx="1">
                  <c:v>39.68</c:v>
                </c:pt>
                <c:pt idx="2">
                  <c:v>61.41</c:v>
                </c:pt>
                <c:pt idx="3">
                  <c:v>90.83</c:v>
                </c:pt>
                <c:pt idx="4">
                  <c:v>115.38</c:v>
                </c:pt>
                <c:pt idx="5">
                  <c:v>142.63999999999999</c:v>
                </c:pt>
                <c:pt idx="6">
                  <c:v>177.7</c:v>
                </c:pt>
                <c:pt idx="7">
                  <c:v>205.09</c:v>
                </c:pt>
                <c:pt idx="8">
                  <c:v>219.22</c:v>
                </c:pt>
                <c:pt idx="9">
                  <c:v>261.11</c:v>
                </c:pt>
                <c:pt idx="10">
                  <c:v>299.95000000000005</c:v>
                </c:pt>
                <c:pt idx="11">
                  <c:v>338.79</c:v>
                </c:pt>
                <c:pt idx="12">
                  <c:v>366.52</c:v>
                </c:pt>
                <c:pt idx="13">
                  <c:v>387.67</c:v>
                </c:pt>
              </c:numCache>
            </c:numRef>
          </c:yVal>
          <c:smooth val="0"/>
        </c:ser>
        <c:ser>
          <c:idx val="3"/>
          <c:order val="2"/>
          <c:tx>
            <c:v>17.4</c:v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xVal>
            <c:numRef>
              <c:f>'3x3 S=17.4'!$M$2:$M$15</c:f>
              <c:numCache>
                <c:formatCode>0.0</c:formatCode>
                <c:ptCount val="14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13.75</c:v>
                </c:pt>
                <c:pt idx="12">
                  <c:v>14.75</c:v>
                </c:pt>
                <c:pt idx="13">
                  <c:v>15.5</c:v>
                </c:pt>
              </c:numCache>
            </c:numRef>
          </c:xVal>
          <c:yVal>
            <c:numRef>
              <c:f>'3x3 S=17.4'!$L$2:$L$15</c:f>
              <c:numCache>
                <c:formatCode>0.00</c:formatCode>
                <c:ptCount val="14"/>
                <c:pt idx="0">
                  <c:v>16.309999999999999</c:v>
                </c:pt>
                <c:pt idx="1">
                  <c:v>27.3</c:v>
                </c:pt>
                <c:pt idx="2">
                  <c:v>36.57</c:v>
                </c:pt>
                <c:pt idx="3">
                  <c:v>47.75</c:v>
                </c:pt>
                <c:pt idx="4">
                  <c:v>62.53</c:v>
                </c:pt>
                <c:pt idx="5">
                  <c:v>73.34</c:v>
                </c:pt>
                <c:pt idx="6">
                  <c:v>86.35</c:v>
                </c:pt>
                <c:pt idx="7">
                  <c:v>92.58</c:v>
                </c:pt>
                <c:pt idx="8">
                  <c:v>99.66</c:v>
                </c:pt>
                <c:pt idx="9">
                  <c:v>130.1</c:v>
                </c:pt>
                <c:pt idx="10">
                  <c:v>151.71</c:v>
                </c:pt>
                <c:pt idx="11">
                  <c:v>171.12</c:v>
                </c:pt>
                <c:pt idx="12">
                  <c:v>183.71</c:v>
                </c:pt>
                <c:pt idx="13">
                  <c:v>216.56</c:v>
                </c:pt>
              </c:numCache>
            </c:numRef>
          </c:yVal>
          <c:smooth val="0"/>
        </c:ser>
        <c:ser>
          <c:idx val="0"/>
          <c:order val="3"/>
          <c:tx>
            <c:v>15.8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'3x3 S=15.8'!$M$2:$M$21</c:f>
              <c:numCache>
                <c:formatCode>0.0</c:formatCode>
                <c:ptCount val="20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13.75</c:v>
                </c:pt>
                <c:pt idx="12">
                  <c:v>14.75</c:v>
                </c:pt>
                <c:pt idx="13">
                  <c:v>15.5</c:v>
                </c:pt>
              </c:numCache>
            </c:numRef>
          </c:xVal>
          <c:yVal>
            <c:numRef>
              <c:f>'3x3 S=15.8'!$L$2:$L$21</c:f>
              <c:numCache>
                <c:formatCode>0.00</c:formatCode>
                <c:ptCount val="20"/>
                <c:pt idx="0">
                  <c:v>8.18</c:v>
                </c:pt>
                <c:pt idx="1">
                  <c:v>13.74</c:v>
                </c:pt>
                <c:pt idx="2">
                  <c:v>20.170000000000002</c:v>
                </c:pt>
                <c:pt idx="3">
                  <c:v>29.15</c:v>
                </c:pt>
                <c:pt idx="4">
                  <c:v>40.950000000000003</c:v>
                </c:pt>
                <c:pt idx="5">
                  <c:v>53.46</c:v>
                </c:pt>
                <c:pt idx="6">
                  <c:v>64.95</c:v>
                </c:pt>
                <c:pt idx="7">
                  <c:v>70.41</c:v>
                </c:pt>
                <c:pt idx="8">
                  <c:v>75.28</c:v>
                </c:pt>
                <c:pt idx="9">
                  <c:v>90.43</c:v>
                </c:pt>
                <c:pt idx="10">
                  <c:v>94.04</c:v>
                </c:pt>
                <c:pt idx="11">
                  <c:v>109.59</c:v>
                </c:pt>
                <c:pt idx="12">
                  <c:v>116.07</c:v>
                </c:pt>
                <c:pt idx="13">
                  <c:v>122.76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146960"/>
        <c:axId val="596147520"/>
      </c:scatterChart>
      <c:valAx>
        <c:axId val="596146960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Age (years)</a:t>
                </a:r>
              </a:p>
            </c:rich>
          </c:tx>
          <c:layout>
            <c:manualLayout>
              <c:xMode val="edge"/>
              <c:yMode val="edge"/>
              <c:x val="0.4241645244215938"/>
              <c:y val="0.811596637376849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6147520"/>
        <c:crosses val="autoZero"/>
        <c:crossBetween val="midCat"/>
        <c:majorUnit val="2"/>
      </c:valAx>
      <c:valAx>
        <c:axId val="596147520"/>
        <c:scaling>
          <c:orientation val="minMax"/>
          <c:max val="6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Volume (m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ha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3419023136246784E-2"/>
              <c:y val="0.2550730723876906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6146960"/>
        <c:crosses val="autoZero"/>
        <c:crossBetween val="midCat"/>
        <c:majorUnit val="100"/>
      </c:valAx>
      <c:spPr>
        <a:noFill/>
        <a:ln w="12700">
          <a:solidFill>
            <a:srgbClr val="C0C0C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2082262210796915"/>
          <c:y val="0.91304591273916846"/>
          <c:w val="0.76349614395886889"/>
          <c:h val="7.82611738750047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Effect of S on maiV</a:t>
            </a:r>
          </a:p>
        </c:rich>
      </c:tx>
      <c:layout>
        <c:manualLayout>
          <c:xMode val="edge"/>
          <c:yMode val="edge"/>
          <c:x val="0.30077120822622105"/>
          <c:y val="3.4782608695652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023136246786632"/>
          <c:y val="0.13333371074986058"/>
          <c:w val="0.68123393316195369"/>
          <c:h val="0.57681322693961434"/>
        </c:manualLayout>
      </c:layout>
      <c:scatterChart>
        <c:scatterStyle val="lineMarker"/>
        <c:varyColors val="0"/>
        <c:ser>
          <c:idx val="1"/>
          <c:order val="0"/>
          <c:tx>
            <c:v>26.4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'3x3 S=26.4'!$M$2:$M$14</c:f>
              <c:numCache>
                <c:formatCode>0.0</c:formatCode>
                <c:ptCount val="13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10.5</c:v>
                </c:pt>
                <c:pt idx="8">
                  <c:v>11.583333333333334</c:v>
                </c:pt>
                <c:pt idx="9">
                  <c:v>12.583333333333334</c:v>
                </c:pt>
                <c:pt idx="10">
                  <c:v>13.75</c:v>
                </c:pt>
                <c:pt idx="11">
                  <c:v>14.75</c:v>
                </c:pt>
                <c:pt idx="12">
                  <c:v>15.583333333333334</c:v>
                </c:pt>
              </c:numCache>
            </c:numRef>
          </c:xVal>
          <c:yVal>
            <c:numRef>
              <c:f>'3x3 S=26.4'!$N$2:$N$14</c:f>
              <c:numCache>
                <c:formatCode>0.0</c:formatCode>
                <c:ptCount val="13"/>
                <c:pt idx="0">
                  <c:v>19.033469387755105</c:v>
                </c:pt>
                <c:pt idx="1">
                  <c:v>24.644210526315788</c:v>
                </c:pt>
                <c:pt idx="2">
                  <c:v>27.968823529411765</c:v>
                </c:pt>
                <c:pt idx="3">
                  <c:v>28.789756097560975</c:v>
                </c:pt>
                <c:pt idx="4">
                  <c:v>30.774065934065934</c:v>
                </c:pt>
                <c:pt idx="5">
                  <c:v>30.09346153846154</c:v>
                </c:pt>
                <c:pt idx="6">
                  <c:v>31.358947368421056</c:v>
                </c:pt>
                <c:pt idx="7">
                  <c:v>30.935238095238095</c:v>
                </c:pt>
                <c:pt idx="8">
                  <c:v>34.468489208633088</c:v>
                </c:pt>
                <c:pt idx="9">
                  <c:v>34.748344370860927</c:v>
                </c:pt>
                <c:pt idx="10">
                  <c:v>35.480727272727272</c:v>
                </c:pt>
                <c:pt idx="11">
                  <c:v>34.799999999999997</c:v>
                </c:pt>
                <c:pt idx="12">
                  <c:v>33.859251336898396</c:v>
                </c:pt>
              </c:numCache>
            </c:numRef>
          </c:yVal>
          <c:smooth val="0"/>
        </c:ser>
        <c:ser>
          <c:idx val="2"/>
          <c:order val="1"/>
          <c:tx>
            <c:v>24.2</c:v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none"/>
          </c:marker>
          <c:xVal>
            <c:numRef>
              <c:f>'3x3 S=24.2'!$M$2:$M$15</c:f>
              <c:numCache>
                <c:formatCode>0.0</c:formatCode>
                <c:ptCount val="14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13.666666666666666</c:v>
                </c:pt>
                <c:pt idx="12">
                  <c:v>14.75</c:v>
                </c:pt>
                <c:pt idx="13">
                  <c:v>15.583333333333334</c:v>
                </c:pt>
              </c:numCache>
            </c:numRef>
          </c:xVal>
          <c:yVal>
            <c:numRef>
              <c:f>'3x3 S=24.2'!$N$2:$N$15</c:f>
              <c:numCache>
                <c:formatCode>0.0</c:formatCode>
                <c:ptCount val="14"/>
                <c:pt idx="0">
                  <c:v>5.799183673469388</c:v>
                </c:pt>
                <c:pt idx="1">
                  <c:v>8.3536842105263158</c:v>
                </c:pt>
                <c:pt idx="2">
                  <c:v>10.837058823529411</c:v>
                </c:pt>
                <c:pt idx="3">
                  <c:v>13.29219512195122</c:v>
                </c:pt>
                <c:pt idx="4">
                  <c:v>15.214945054945055</c:v>
                </c:pt>
                <c:pt idx="5">
                  <c:v>16.458461538461538</c:v>
                </c:pt>
                <c:pt idx="6">
                  <c:v>18.705263157894734</c:v>
                </c:pt>
                <c:pt idx="7">
                  <c:v>20.339504132231404</c:v>
                </c:pt>
                <c:pt idx="8">
                  <c:v>20.878095238095238</c:v>
                </c:pt>
                <c:pt idx="9">
                  <c:v>22.541870503597121</c:v>
                </c:pt>
                <c:pt idx="10">
                  <c:v>23.837086092715236</c:v>
                </c:pt>
                <c:pt idx="11">
                  <c:v>24.789512195121954</c:v>
                </c:pt>
                <c:pt idx="12">
                  <c:v>24.848813559322032</c:v>
                </c:pt>
                <c:pt idx="13">
                  <c:v>24.8772192513369</c:v>
                </c:pt>
              </c:numCache>
            </c:numRef>
          </c:yVal>
          <c:smooth val="0"/>
        </c:ser>
        <c:ser>
          <c:idx val="3"/>
          <c:order val="2"/>
          <c:tx>
            <c:v>17.4</c:v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xVal>
            <c:numRef>
              <c:f>'3x3 S=17.4'!$M$2:$M$15</c:f>
              <c:numCache>
                <c:formatCode>0.0</c:formatCode>
                <c:ptCount val="14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13.75</c:v>
                </c:pt>
                <c:pt idx="12">
                  <c:v>14.75</c:v>
                </c:pt>
                <c:pt idx="13">
                  <c:v>15.5</c:v>
                </c:pt>
              </c:numCache>
            </c:numRef>
          </c:xVal>
          <c:yVal>
            <c:numRef>
              <c:f>'3x3 S=17.4'!$N$2:$N$15</c:f>
              <c:numCache>
                <c:formatCode>0.0</c:formatCode>
                <c:ptCount val="14"/>
                <c:pt idx="0">
                  <c:v>3.9942857142857142</c:v>
                </c:pt>
                <c:pt idx="1">
                  <c:v>5.7473684210526317</c:v>
                </c:pt>
                <c:pt idx="2">
                  <c:v>6.4535294117647055</c:v>
                </c:pt>
                <c:pt idx="3">
                  <c:v>6.9878048780487809</c:v>
                </c:pt>
                <c:pt idx="4">
                  <c:v>8.2457142857142856</c:v>
                </c:pt>
                <c:pt idx="5">
                  <c:v>8.462307692307693</c:v>
                </c:pt>
                <c:pt idx="6">
                  <c:v>9.0894736842105264</c:v>
                </c:pt>
                <c:pt idx="7">
                  <c:v>9.1814876033057846</c:v>
                </c:pt>
                <c:pt idx="8">
                  <c:v>9.4914285714285711</c:v>
                </c:pt>
                <c:pt idx="9">
                  <c:v>11.231654676258993</c:v>
                </c:pt>
                <c:pt idx="10">
                  <c:v>12.056423841059603</c:v>
                </c:pt>
                <c:pt idx="11">
                  <c:v>12.44509090909091</c:v>
                </c:pt>
                <c:pt idx="12">
                  <c:v>12.454915254237289</c:v>
                </c:pt>
                <c:pt idx="13">
                  <c:v>13.971612903225807</c:v>
                </c:pt>
              </c:numCache>
            </c:numRef>
          </c:yVal>
          <c:smooth val="0"/>
        </c:ser>
        <c:ser>
          <c:idx val="0"/>
          <c:order val="3"/>
          <c:tx>
            <c:v>15.8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'3x3 S=15.8'!$M$2:$M$21</c:f>
              <c:numCache>
                <c:formatCode>0.0</c:formatCode>
                <c:ptCount val="20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13.75</c:v>
                </c:pt>
                <c:pt idx="12">
                  <c:v>14.75</c:v>
                </c:pt>
                <c:pt idx="13">
                  <c:v>15.5</c:v>
                </c:pt>
              </c:numCache>
            </c:numRef>
          </c:xVal>
          <c:yVal>
            <c:numRef>
              <c:f>'3x3 S=15.8'!$N$2:$N$21</c:f>
              <c:numCache>
                <c:formatCode>0.0</c:formatCode>
                <c:ptCount val="20"/>
                <c:pt idx="0">
                  <c:v>2.003265306122449</c:v>
                </c:pt>
                <c:pt idx="1">
                  <c:v>2.8926315789473684</c:v>
                </c:pt>
                <c:pt idx="2">
                  <c:v>3.5594117647058825</c:v>
                </c:pt>
                <c:pt idx="3">
                  <c:v>4.2658536585365852</c:v>
                </c:pt>
                <c:pt idx="4">
                  <c:v>5.4</c:v>
                </c:pt>
                <c:pt idx="5">
                  <c:v>6.1684615384615391</c:v>
                </c:pt>
                <c:pt idx="6">
                  <c:v>6.8368421052631581</c:v>
                </c:pt>
                <c:pt idx="7">
                  <c:v>6.9828099173553708</c:v>
                </c:pt>
                <c:pt idx="8">
                  <c:v>7.1695238095238096</c:v>
                </c:pt>
                <c:pt idx="9">
                  <c:v>7.8069064748201438</c:v>
                </c:pt>
                <c:pt idx="10">
                  <c:v>7.4733774834437083</c:v>
                </c:pt>
                <c:pt idx="11">
                  <c:v>7.9701818181818185</c:v>
                </c:pt>
                <c:pt idx="12">
                  <c:v>7.8691525423728805</c:v>
                </c:pt>
                <c:pt idx="13">
                  <c:v>7.92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151440"/>
        <c:axId val="596152000"/>
      </c:scatterChart>
      <c:valAx>
        <c:axId val="596151440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Age (years)</a:t>
                </a:r>
              </a:p>
            </c:rich>
          </c:tx>
          <c:layout>
            <c:manualLayout>
              <c:xMode val="edge"/>
              <c:yMode val="edge"/>
              <c:x val="0.41388174807197942"/>
              <c:y val="0.811596637376849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6152000"/>
        <c:crosses val="autoZero"/>
        <c:crossBetween val="midCat"/>
        <c:majorUnit val="2"/>
      </c:valAx>
      <c:valAx>
        <c:axId val="5961520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Mai in volume (m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ha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ano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3419023136246784E-2"/>
              <c:y val="0.1594205941648598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6151440"/>
        <c:crosses val="autoZero"/>
        <c:crossBetween val="midCat"/>
        <c:majorUnit val="10"/>
      </c:valAx>
      <c:spPr>
        <a:noFill/>
        <a:ln w="12700">
          <a:solidFill>
            <a:srgbClr val="C0C0C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796915167095116"/>
          <c:y val="0.91304591273916846"/>
          <c:w val="0.76349614395886889"/>
          <c:h val="7.82611738750047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3x3 Iqe=26</a:t>
            </a:r>
          </a:p>
        </c:rich>
      </c:tx>
      <c:layout>
        <c:manualLayout>
          <c:xMode val="edge"/>
          <c:yMode val="edge"/>
          <c:x val="0.40000054538637214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220803597813005"/>
          <c:y val="0.13489736070381231"/>
          <c:w val="0.7064944025142077"/>
          <c:h val="0.6568914956011729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'3x3 S=26.4'!$M$2:$M$15</c:f>
              <c:numCache>
                <c:formatCode>0.0</c:formatCode>
                <c:ptCount val="14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10.5</c:v>
                </c:pt>
                <c:pt idx="8">
                  <c:v>11.583333333333334</c:v>
                </c:pt>
                <c:pt idx="9">
                  <c:v>12.583333333333334</c:v>
                </c:pt>
                <c:pt idx="10">
                  <c:v>13.75</c:v>
                </c:pt>
                <c:pt idx="11">
                  <c:v>14.75</c:v>
                </c:pt>
                <c:pt idx="12">
                  <c:v>15.583333333333334</c:v>
                </c:pt>
              </c:numCache>
            </c:numRef>
          </c:xVal>
          <c:yVal>
            <c:numRef>
              <c:f>'3x3 S=26.4'!$F$2:$F$15</c:f>
              <c:numCache>
                <c:formatCode>0.0</c:formatCode>
                <c:ptCount val="14"/>
                <c:pt idx="0">
                  <c:v>13.3</c:v>
                </c:pt>
                <c:pt idx="1">
                  <c:v>17.11</c:v>
                </c:pt>
                <c:pt idx="2">
                  <c:v>21.1</c:v>
                </c:pt>
                <c:pt idx="3">
                  <c:v>25.08</c:v>
                </c:pt>
                <c:pt idx="4">
                  <c:v>27.06</c:v>
                </c:pt>
                <c:pt idx="5">
                  <c:v>29.34</c:v>
                </c:pt>
                <c:pt idx="6">
                  <c:v>31.04</c:v>
                </c:pt>
                <c:pt idx="7">
                  <c:v>32.31</c:v>
                </c:pt>
                <c:pt idx="8">
                  <c:v>34.770000000000003</c:v>
                </c:pt>
                <c:pt idx="9">
                  <c:v>36.85</c:v>
                </c:pt>
                <c:pt idx="10">
                  <c:v>38.42</c:v>
                </c:pt>
                <c:pt idx="11">
                  <c:v>39.46</c:v>
                </c:pt>
                <c:pt idx="12">
                  <c:v>41.18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400560"/>
        <c:axId val="594401120"/>
      </c:scatterChart>
      <c:valAx>
        <c:axId val="594400560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Idade (anos)</a:t>
                </a:r>
              </a:p>
            </c:rich>
          </c:tx>
          <c:layout>
            <c:manualLayout>
              <c:xMode val="edge"/>
              <c:yMode val="edge"/>
              <c:x val="0.42857197395780072"/>
              <c:y val="0.89442815249266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01120"/>
        <c:crosses val="autoZero"/>
        <c:crossBetween val="midCat"/>
        <c:majorUnit val="2"/>
      </c:valAx>
      <c:valAx>
        <c:axId val="59440112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Área basal (m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ha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3766233766233764E-2"/>
              <c:y val="0.2668621700879765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00560"/>
        <c:crosses val="autoZero"/>
        <c:crossBetween val="midCat"/>
        <c:majorUnit val="5"/>
      </c:valAx>
      <c:spPr>
        <a:noFill/>
        <a:ln w="12700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Effect of S on hdom</a:t>
            </a:r>
          </a:p>
        </c:rich>
      </c:tx>
      <c:layout>
        <c:manualLayout>
          <c:xMode val="edge"/>
          <c:yMode val="edge"/>
          <c:x val="0.29820051413881749"/>
          <c:y val="3.4782608695652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023136246786632"/>
          <c:y val="0.13333371074986058"/>
          <c:w val="0.68123393316195369"/>
          <c:h val="0.57681322693961434"/>
        </c:manualLayout>
      </c:layout>
      <c:scatterChart>
        <c:scatterStyle val="lineMarker"/>
        <c:varyColors val="0"/>
        <c:ser>
          <c:idx val="1"/>
          <c:order val="0"/>
          <c:tx>
            <c:v>26.4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'3x3 S=26.4'!$M$2:$M$14</c:f>
              <c:numCache>
                <c:formatCode>0.0</c:formatCode>
                <c:ptCount val="13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10.5</c:v>
                </c:pt>
                <c:pt idx="8">
                  <c:v>11.583333333333334</c:v>
                </c:pt>
                <c:pt idx="9">
                  <c:v>12.583333333333334</c:v>
                </c:pt>
                <c:pt idx="10">
                  <c:v>13.75</c:v>
                </c:pt>
                <c:pt idx="11">
                  <c:v>14.75</c:v>
                </c:pt>
                <c:pt idx="12">
                  <c:v>15.583333333333334</c:v>
                </c:pt>
              </c:numCache>
            </c:numRef>
          </c:xVal>
          <c:yVal>
            <c:numRef>
              <c:f>'3x3 S=26.4'!$G$2:$G$14</c:f>
              <c:numCache>
                <c:formatCode>0.0</c:formatCode>
                <c:ptCount val="13"/>
                <c:pt idx="0">
                  <c:v>15.12</c:v>
                </c:pt>
                <c:pt idx="1">
                  <c:v>17.760000000000002</c:v>
                </c:pt>
                <c:pt idx="2">
                  <c:v>19.78</c:v>
                </c:pt>
                <c:pt idx="3">
                  <c:v>20.56</c:v>
                </c:pt>
                <c:pt idx="4">
                  <c:v>22.94</c:v>
                </c:pt>
                <c:pt idx="5">
                  <c:v>23.22</c:v>
                </c:pt>
                <c:pt idx="6">
                  <c:v>24.28</c:v>
                </c:pt>
                <c:pt idx="7">
                  <c:v>24.44</c:v>
                </c:pt>
                <c:pt idx="8">
                  <c:v>29.61</c:v>
                </c:pt>
                <c:pt idx="9">
                  <c:v>29.67</c:v>
                </c:pt>
                <c:pt idx="10">
                  <c:v>32.94</c:v>
                </c:pt>
                <c:pt idx="11">
                  <c:v>33.78</c:v>
                </c:pt>
                <c:pt idx="12">
                  <c:v>34.11</c:v>
                </c:pt>
              </c:numCache>
            </c:numRef>
          </c:yVal>
          <c:smooth val="0"/>
        </c:ser>
        <c:ser>
          <c:idx val="2"/>
          <c:order val="1"/>
          <c:tx>
            <c:v>24.2</c:v>
          </c:tx>
          <c:spPr>
            <a:ln w="25400">
              <a:solidFill>
                <a:srgbClr val="99CC00"/>
              </a:solidFill>
              <a:prstDash val="solid"/>
            </a:ln>
          </c:spPr>
          <c:marker>
            <c:symbol val="none"/>
          </c:marker>
          <c:xVal>
            <c:numRef>
              <c:f>'3x3 S=24.2'!$M$2:$M$15</c:f>
              <c:numCache>
                <c:formatCode>0.0</c:formatCode>
                <c:ptCount val="14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13.666666666666666</c:v>
                </c:pt>
                <c:pt idx="12">
                  <c:v>14.75</c:v>
                </c:pt>
                <c:pt idx="13">
                  <c:v>15.583333333333334</c:v>
                </c:pt>
              </c:numCache>
            </c:numRef>
          </c:xVal>
          <c:yVal>
            <c:numRef>
              <c:f>'3x3 S=24.2'!$G$2:$G$15</c:f>
              <c:numCache>
                <c:formatCode>0.0</c:formatCode>
                <c:ptCount val="14"/>
                <c:pt idx="0">
                  <c:v>13.2</c:v>
                </c:pt>
                <c:pt idx="1">
                  <c:v>15.49</c:v>
                </c:pt>
                <c:pt idx="2">
                  <c:v>16.82</c:v>
                </c:pt>
                <c:pt idx="3">
                  <c:v>17.89</c:v>
                </c:pt>
                <c:pt idx="4">
                  <c:v>19.170000000000002</c:v>
                </c:pt>
                <c:pt idx="5">
                  <c:v>19.559999999999999</c:v>
                </c:pt>
                <c:pt idx="6">
                  <c:v>21.33</c:v>
                </c:pt>
                <c:pt idx="7">
                  <c:v>24.2</c:v>
                </c:pt>
                <c:pt idx="8">
                  <c:v>25</c:v>
                </c:pt>
                <c:pt idx="9">
                  <c:v>26.67</c:v>
                </c:pt>
                <c:pt idx="10">
                  <c:v>29</c:v>
                </c:pt>
                <c:pt idx="11">
                  <c:v>30.22</c:v>
                </c:pt>
                <c:pt idx="12">
                  <c:v>31.22</c:v>
                </c:pt>
                <c:pt idx="13">
                  <c:v>30.72</c:v>
                </c:pt>
              </c:numCache>
            </c:numRef>
          </c:yVal>
          <c:smooth val="0"/>
        </c:ser>
        <c:ser>
          <c:idx val="3"/>
          <c:order val="2"/>
          <c:tx>
            <c:v>17.4</c:v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xVal>
            <c:numRef>
              <c:f>'3x3 S=17.4'!$M$2:$M$15</c:f>
              <c:numCache>
                <c:formatCode>0.0</c:formatCode>
                <c:ptCount val="14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13.75</c:v>
                </c:pt>
                <c:pt idx="12">
                  <c:v>14.75</c:v>
                </c:pt>
                <c:pt idx="13">
                  <c:v>15.5</c:v>
                </c:pt>
              </c:numCache>
            </c:numRef>
          </c:xVal>
          <c:yVal>
            <c:numRef>
              <c:f>'3x3 S=17.4'!$G$2:$G$15</c:f>
              <c:numCache>
                <c:formatCode>0.0</c:formatCode>
                <c:ptCount val="14"/>
                <c:pt idx="0">
                  <c:v>10.74</c:v>
                </c:pt>
                <c:pt idx="1">
                  <c:v>12.84</c:v>
                </c:pt>
                <c:pt idx="2">
                  <c:v>13.48</c:v>
                </c:pt>
                <c:pt idx="3">
                  <c:v>14.44</c:v>
                </c:pt>
                <c:pt idx="4">
                  <c:v>15.61</c:v>
                </c:pt>
                <c:pt idx="5">
                  <c:v>15.78</c:v>
                </c:pt>
                <c:pt idx="6">
                  <c:v>16.72</c:v>
                </c:pt>
                <c:pt idx="7">
                  <c:v>17.399999999999999</c:v>
                </c:pt>
                <c:pt idx="8">
                  <c:v>18.170000000000002</c:v>
                </c:pt>
                <c:pt idx="9">
                  <c:v>20.61</c:v>
                </c:pt>
                <c:pt idx="10">
                  <c:v>23</c:v>
                </c:pt>
                <c:pt idx="11">
                  <c:v>23.28</c:v>
                </c:pt>
                <c:pt idx="12">
                  <c:v>24.28</c:v>
                </c:pt>
                <c:pt idx="13">
                  <c:v>27.56</c:v>
                </c:pt>
              </c:numCache>
            </c:numRef>
          </c:yVal>
          <c:smooth val="0"/>
        </c:ser>
        <c:ser>
          <c:idx val="0"/>
          <c:order val="3"/>
          <c:tx>
            <c:v>15.8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'3x3 S=15.8'!$M$2:$M$21</c:f>
              <c:numCache>
                <c:formatCode>0.0</c:formatCode>
                <c:ptCount val="20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13.75</c:v>
                </c:pt>
                <c:pt idx="12">
                  <c:v>14.75</c:v>
                </c:pt>
                <c:pt idx="13">
                  <c:v>15.5</c:v>
                </c:pt>
              </c:numCache>
            </c:numRef>
          </c:xVal>
          <c:yVal>
            <c:numRef>
              <c:f>'3x3 S=15.8'!$G$2:$G$21</c:f>
              <c:numCache>
                <c:formatCode>0.0</c:formatCode>
                <c:ptCount val="20"/>
                <c:pt idx="0">
                  <c:v>8.18</c:v>
                </c:pt>
                <c:pt idx="1">
                  <c:v>9.68</c:v>
                </c:pt>
                <c:pt idx="2">
                  <c:v>10.58</c:v>
                </c:pt>
                <c:pt idx="3">
                  <c:v>11.44</c:v>
                </c:pt>
                <c:pt idx="4">
                  <c:v>13.04</c:v>
                </c:pt>
                <c:pt idx="5">
                  <c:v>14.16</c:v>
                </c:pt>
                <c:pt idx="6">
                  <c:v>14.78</c:v>
                </c:pt>
                <c:pt idx="7">
                  <c:v>15.7</c:v>
                </c:pt>
                <c:pt idx="8">
                  <c:v>15.69</c:v>
                </c:pt>
                <c:pt idx="9">
                  <c:v>16.329999999999998</c:v>
                </c:pt>
                <c:pt idx="10">
                  <c:v>16.670000000000002</c:v>
                </c:pt>
                <c:pt idx="11">
                  <c:v>17.72</c:v>
                </c:pt>
                <c:pt idx="12">
                  <c:v>18.329999999999998</c:v>
                </c:pt>
                <c:pt idx="13">
                  <c:v>18.829999999999998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155920"/>
        <c:axId val="596156480"/>
      </c:scatterChart>
      <c:valAx>
        <c:axId val="596155920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Age (years)</a:t>
                </a:r>
              </a:p>
            </c:rich>
          </c:tx>
          <c:layout>
            <c:manualLayout>
              <c:xMode val="edge"/>
              <c:yMode val="edge"/>
              <c:x val="0.41388174807197942"/>
              <c:y val="0.8115966373768496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6156480"/>
        <c:crosses val="autoZero"/>
        <c:crossBetween val="midCat"/>
        <c:majorUnit val="2"/>
      </c:valAx>
      <c:valAx>
        <c:axId val="59615648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Dominnant height</a:t>
                </a:r>
                <a:r>
                  <a:rPr lang="pt-PT" baseline="0"/>
                  <a:t> </a:t>
                </a:r>
                <a:r>
                  <a:rPr lang="pt-PT"/>
                  <a:t> (m)</a:t>
                </a:r>
              </a:p>
            </c:rich>
          </c:tx>
          <c:layout>
            <c:manualLayout>
              <c:xMode val="edge"/>
              <c:yMode val="edge"/>
              <c:x val="4.1131105398457581E-2"/>
              <c:y val="0.205797710068850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6155920"/>
        <c:crosses val="autoZero"/>
        <c:crossBetween val="midCat"/>
        <c:majorUnit val="10"/>
      </c:valAx>
      <c:spPr>
        <a:noFill/>
        <a:ln w="12700">
          <a:solidFill>
            <a:srgbClr val="C0C0C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796915167095116"/>
          <c:y val="0.91304591273916846"/>
          <c:w val="0.76349614395886889"/>
          <c:h val="7.82611738750047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3x3 Iqe=26</a:t>
            </a:r>
          </a:p>
        </c:rich>
      </c:tx>
      <c:layout>
        <c:manualLayout>
          <c:xMode val="edge"/>
          <c:yMode val="edge"/>
          <c:x val="0.40000054538637214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298728311090087"/>
          <c:y val="0.13489736070381231"/>
          <c:w val="0.6857151553814369"/>
          <c:h val="0.6568914956011729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'3x3 S=26.4'!$M$2:$M$15</c:f>
              <c:numCache>
                <c:formatCode>0.0</c:formatCode>
                <c:ptCount val="14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10.5</c:v>
                </c:pt>
                <c:pt idx="8">
                  <c:v>11.583333333333334</c:v>
                </c:pt>
                <c:pt idx="9">
                  <c:v>12.583333333333334</c:v>
                </c:pt>
                <c:pt idx="10">
                  <c:v>13.75</c:v>
                </c:pt>
                <c:pt idx="11">
                  <c:v>14.75</c:v>
                </c:pt>
                <c:pt idx="12">
                  <c:v>15.583333333333334</c:v>
                </c:pt>
              </c:numCache>
            </c:numRef>
          </c:xVal>
          <c:yVal>
            <c:numRef>
              <c:f>'3x3 S=26.4'!$L$2:$L$15</c:f>
              <c:numCache>
                <c:formatCode>0.00</c:formatCode>
                <c:ptCount val="14"/>
                <c:pt idx="0">
                  <c:v>77.72</c:v>
                </c:pt>
                <c:pt idx="1">
                  <c:v>117.06</c:v>
                </c:pt>
                <c:pt idx="2">
                  <c:v>158.49</c:v>
                </c:pt>
                <c:pt idx="3">
                  <c:v>196.73</c:v>
                </c:pt>
                <c:pt idx="4">
                  <c:v>233.37</c:v>
                </c:pt>
                <c:pt idx="5">
                  <c:v>260.81</c:v>
                </c:pt>
                <c:pt idx="6">
                  <c:v>297.91000000000003</c:v>
                </c:pt>
                <c:pt idx="7">
                  <c:v>324.82</c:v>
                </c:pt>
                <c:pt idx="8">
                  <c:v>399.26</c:v>
                </c:pt>
                <c:pt idx="9">
                  <c:v>437.25</c:v>
                </c:pt>
                <c:pt idx="10">
                  <c:v>487.86</c:v>
                </c:pt>
                <c:pt idx="11">
                  <c:v>513.29999999999995</c:v>
                </c:pt>
                <c:pt idx="12">
                  <c:v>527.64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403360"/>
        <c:axId val="594403920"/>
      </c:scatterChart>
      <c:valAx>
        <c:axId val="594403360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Idade (anos)</a:t>
                </a:r>
              </a:p>
            </c:rich>
          </c:tx>
          <c:layout>
            <c:manualLayout>
              <c:xMode val="edge"/>
              <c:yMode val="edge"/>
              <c:x val="0.43896158434741112"/>
              <c:y val="0.89442815249266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03920"/>
        <c:crosses val="autoZero"/>
        <c:crossBetween val="midCat"/>
        <c:majorUnit val="2"/>
      </c:valAx>
      <c:valAx>
        <c:axId val="594403920"/>
        <c:scaling>
          <c:orientation val="minMax"/>
          <c:max val="6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Volume (m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ha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3766233766233764E-2"/>
              <c:y val="0.296187683284457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03360"/>
        <c:crosses val="autoZero"/>
        <c:crossBetween val="midCat"/>
        <c:majorUnit val="60"/>
      </c:valAx>
      <c:spPr>
        <a:noFill/>
        <a:ln w="12700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3x3 Iqe=26</a:t>
            </a:r>
          </a:p>
        </c:rich>
      </c:tx>
      <c:layout>
        <c:manualLayout>
          <c:xMode val="edge"/>
          <c:yMode val="edge"/>
          <c:x val="0.39896373056994816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170984455958548"/>
          <c:y val="0.13450330804352853"/>
          <c:w val="0.7098445595854922"/>
          <c:h val="0.65789661543030264"/>
        </c:manualLayout>
      </c:layout>
      <c:scatterChart>
        <c:scatterStyle val="lineMarker"/>
        <c:varyColors val="0"/>
        <c:ser>
          <c:idx val="0"/>
          <c:order val="0"/>
          <c:tx>
            <c:v>amaV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'3x3 S=26.4'!$M$2:$M$15</c:f>
              <c:numCache>
                <c:formatCode>0.0</c:formatCode>
                <c:ptCount val="14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10.5</c:v>
                </c:pt>
                <c:pt idx="8">
                  <c:v>11.583333333333334</c:v>
                </c:pt>
                <c:pt idx="9">
                  <c:v>12.583333333333334</c:v>
                </c:pt>
                <c:pt idx="10">
                  <c:v>13.75</c:v>
                </c:pt>
                <c:pt idx="11">
                  <c:v>14.75</c:v>
                </c:pt>
                <c:pt idx="12">
                  <c:v>15.583333333333334</c:v>
                </c:pt>
              </c:numCache>
            </c:numRef>
          </c:xVal>
          <c:yVal>
            <c:numRef>
              <c:f>'3x3 S=26.4'!$N$2:$N$15</c:f>
              <c:numCache>
                <c:formatCode>0.0</c:formatCode>
                <c:ptCount val="14"/>
                <c:pt idx="0">
                  <c:v>19.033469387755105</c:v>
                </c:pt>
                <c:pt idx="1">
                  <c:v>24.644210526315788</c:v>
                </c:pt>
                <c:pt idx="2">
                  <c:v>27.968823529411765</c:v>
                </c:pt>
                <c:pt idx="3">
                  <c:v>28.789756097560975</c:v>
                </c:pt>
                <c:pt idx="4">
                  <c:v>30.774065934065934</c:v>
                </c:pt>
                <c:pt idx="5">
                  <c:v>30.09346153846154</c:v>
                </c:pt>
                <c:pt idx="6">
                  <c:v>31.358947368421056</c:v>
                </c:pt>
                <c:pt idx="7">
                  <c:v>30.935238095238095</c:v>
                </c:pt>
                <c:pt idx="8">
                  <c:v>34.468489208633088</c:v>
                </c:pt>
                <c:pt idx="9">
                  <c:v>34.748344370860927</c:v>
                </c:pt>
                <c:pt idx="10">
                  <c:v>35.480727272727272</c:v>
                </c:pt>
                <c:pt idx="11">
                  <c:v>34.799999999999997</c:v>
                </c:pt>
                <c:pt idx="12">
                  <c:v>33.859251336898396</c:v>
                </c:pt>
              </c:numCache>
            </c:numRef>
          </c:yVal>
          <c:smooth val="0"/>
        </c:ser>
        <c:ser>
          <c:idx val="1"/>
          <c:order val="1"/>
          <c:tx>
            <c:v>acaV</c:v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'3x3 S=26.4'!$P$3:$P$15</c:f>
              <c:numCache>
                <c:formatCode>0.0</c:formatCode>
                <c:ptCount val="13"/>
                <c:pt idx="0">
                  <c:v>4.4166666666666661</c:v>
                </c:pt>
                <c:pt idx="1">
                  <c:v>5.2083333333333339</c:v>
                </c:pt>
                <c:pt idx="2">
                  <c:v>6.25</c:v>
                </c:pt>
                <c:pt idx="3">
                  <c:v>7.208333333333333</c:v>
                </c:pt>
                <c:pt idx="4">
                  <c:v>8.125</c:v>
                </c:pt>
                <c:pt idx="5">
                  <c:v>9.0833333333333321</c:v>
                </c:pt>
                <c:pt idx="6">
                  <c:v>10</c:v>
                </c:pt>
                <c:pt idx="7">
                  <c:v>11.041666666666668</c:v>
                </c:pt>
                <c:pt idx="8">
                  <c:v>12.083333333333334</c:v>
                </c:pt>
                <c:pt idx="9">
                  <c:v>13.166666666666668</c:v>
                </c:pt>
                <c:pt idx="10">
                  <c:v>14.25</c:v>
                </c:pt>
                <c:pt idx="11">
                  <c:v>15.166666666666668</c:v>
                </c:pt>
              </c:numCache>
            </c:numRef>
          </c:xVal>
          <c:yVal>
            <c:numRef>
              <c:f>'3x3 S=26.4'!$O$3:$O$15</c:f>
              <c:numCache>
                <c:formatCode>0.0</c:formatCode>
                <c:ptCount val="13"/>
                <c:pt idx="0">
                  <c:v>59.009999999999977</c:v>
                </c:pt>
                <c:pt idx="1">
                  <c:v>45.196363636363628</c:v>
                </c:pt>
                <c:pt idx="2">
                  <c:v>32.777142857142856</c:v>
                </c:pt>
                <c:pt idx="3">
                  <c:v>48.853333333333353</c:v>
                </c:pt>
                <c:pt idx="4">
                  <c:v>25.329230769230772</c:v>
                </c:pt>
                <c:pt idx="5">
                  <c:v>44.519999999999996</c:v>
                </c:pt>
                <c:pt idx="6">
                  <c:v>26.909999999999968</c:v>
                </c:pt>
                <c:pt idx="7">
                  <c:v>68.71384615384612</c:v>
                </c:pt>
                <c:pt idx="8">
                  <c:v>37.990000000000009</c:v>
                </c:pt>
                <c:pt idx="9">
                  <c:v>43.380000000000031</c:v>
                </c:pt>
                <c:pt idx="10">
                  <c:v>25.439999999999941</c:v>
                </c:pt>
                <c:pt idx="11">
                  <c:v>17.208000000000027</c:v>
                </c:pt>
                <c:pt idx="12" formatCode="General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406720"/>
        <c:axId val="594407280"/>
      </c:scatterChart>
      <c:valAx>
        <c:axId val="594406720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Idade (anos)</a:t>
                </a:r>
              </a:p>
            </c:rich>
          </c:tx>
          <c:layout>
            <c:manualLayout>
              <c:xMode val="edge"/>
              <c:yMode val="edge"/>
              <c:x val="0.43005181347150256"/>
              <c:y val="0.894739297938634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07280"/>
        <c:crosses val="autoZero"/>
        <c:crossBetween val="midCat"/>
        <c:majorUnit val="2"/>
      </c:valAx>
      <c:valAx>
        <c:axId val="59440728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Acr. volume (m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ha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ano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367875647668394E-2"/>
              <c:y val="0.1988310233150680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06720"/>
        <c:crosses val="autoZero"/>
        <c:crossBetween val="midCat"/>
        <c:majorUnit val="10"/>
      </c:valAx>
      <c:spPr>
        <a:noFill/>
        <a:ln w="12700">
          <a:solidFill>
            <a:srgbClr val="C0C0C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2538860103626943"/>
          <c:y val="0.14912311399671532"/>
          <c:w val="0.20207253886010365"/>
          <c:h val="0.137427207563966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3x3 Iqe=24</a:t>
            </a:r>
          </a:p>
        </c:rich>
      </c:tx>
      <c:layout>
        <c:manualLayout>
          <c:xMode val="edge"/>
          <c:yMode val="edge"/>
          <c:x val="0.39843859361329836"/>
          <c:y val="3.52941176470588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18811591622905"/>
          <c:y val="0.13529431194610517"/>
          <c:w val="0.65885584222371985"/>
          <c:h val="0.65588329486916197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trendline>
            <c:spPr>
              <a:ln w="12700">
                <a:solidFill>
                  <a:srgbClr val="000000"/>
                </a:solidFill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'3x3 S=24.2'!$M$2:$M$21</c:f>
              <c:numCache>
                <c:formatCode>0.0</c:formatCode>
                <c:ptCount val="20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13.666666666666666</c:v>
                </c:pt>
                <c:pt idx="12">
                  <c:v>14.75</c:v>
                </c:pt>
                <c:pt idx="13">
                  <c:v>15.583333333333334</c:v>
                </c:pt>
              </c:numCache>
            </c:numRef>
          </c:xVal>
          <c:yVal>
            <c:numRef>
              <c:f>'3x3 S=24.2'!$G$2:$G$21</c:f>
              <c:numCache>
                <c:formatCode>0.0</c:formatCode>
                <c:ptCount val="20"/>
                <c:pt idx="0">
                  <c:v>13.2</c:v>
                </c:pt>
                <c:pt idx="1">
                  <c:v>15.49</c:v>
                </c:pt>
                <c:pt idx="2">
                  <c:v>16.82</c:v>
                </c:pt>
                <c:pt idx="3">
                  <c:v>17.89</c:v>
                </c:pt>
                <c:pt idx="4">
                  <c:v>19.170000000000002</c:v>
                </c:pt>
                <c:pt idx="5">
                  <c:v>19.559999999999999</c:v>
                </c:pt>
                <c:pt idx="6">
                  <c:v>21.33</c:v>
                </c:pt>
                <c:pt idx="7">
                  <c:v>24.2</c:v>
                </c:pt>
                <c:pt idx="8">
                  <c:v>25</c:v>
                </c:pt>
                <c:pt idx="9">
                  <c:v>26.67</c:v>
                </c:pt>
                <c:pt idx="10">
                  <c:v>29</c:v>
                </c:pt>
                <c:pt idx="11">
                  <c:v>30.22</c:v>
                </c:pt>
                <c:pt idx="12">
                  <c:v>31.22</c:v>
                </c:pt>
                <c:pt idx="13">
                  <c:v>30.72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409520"/>
        <c:axId val="594410080"/>
      </c:scatterChart>
      <c:valAx>
        <c:axId val="594409520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Idade (anos)</a:t>
                </a:r>
              </a:p>
            </c:rich>
          </c:tx>
          <c:layout>
            <c:manualLayout>
              <c:xMode val="edge"/>
              <c:yMode val="edge"/>
              <c:x val="0.45312609361329831"/>
              <c:y val="0.89411888219854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10080"/>
        <c:crosses val="autoZero"/>
        <c:crossBetween val="midCat"/>
        <c:majorUnit val="2"/>
      </c:valAx>
      <c:valAx>
        <c:axId val="59441008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Altura dominante (m)</a:t>
                </a:r>
              </a:p>
            </c:rich>
          </c:tx>
          <c:layout>
            <c:manualLayout>
              <c:xMode val="edge"/>
              <c:yMode val="edge"/>
              <c:x val="9.114610673665792E-2"/>
              <c:y val="0.2441179558437548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09520"/>
        <c:crosses val="autoZero"/>
        <c:crossBetween val="midCat"/>
        <c:majorUnit val="5"/>
      </c:valAx>
      <c:spPr>
        <a:noFill/>
        <a:ln w="12700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0.98425196850393704" l="0.74803149606299213" r="0.74803149606299213" t="0.98425196850393704" header="0.51181102362204722" footer="0.51181102362204722"/>
    <c:pageSetup paperSize="9" orientation="landscape" horizontalDpi="300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3x3 Iqe=24</a:t>
            </a:r>
          </a:p>
        </c:rich>
      </c:tx>
      <c:layout>
        <c:manualLayout>
          <c:xMode val="edge"/>
          <c:yMode val="edge"/>
          <c:x val="0.40000054538637214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220803597813005"/>
          <c:y val="0.13489736070381231"/>
          <c:w val="0.7064944025142077"/>
          <c:h val="0.6568914956011729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'3x3 S=24.2'!$M$2:$M$21</c:f>
              <c:numCache>
                <c:formatCode>0.0</c:formatCode>
                <c:ptCount val="20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13.666666666666666</c:v>
                </c:pt>
                <c:pt idx="12">
                  <c:v>14.75</c:v>
                </c:pt>
                <c:pt idx="13">
                  <c:v>15.583333333333334</c:v>
                </c:pt>
              </c:numCache>
            </c:numRef>
          </c:xVal>
          <c:yVal>
            <c:numRef>
              <c:f>'3x3 S=24.2'!$F$2:$F$21</c:f>
              <c:numCache>
                <c:formatCode>0.0</c:formatCode>
                <c:ptCount val="20"/>
                <c:pt idx="0">
                  <c:v>5.2</c:v>
                </c:pt>
                <c:pt idx="1">
                  <c:v>7.45</c:v>
                </c:pt>
                <c:pt idx="2">
                  <c:v>10.41</c:v>
                </c:pt>
                <c:pt idx="3">
                  <c:v>14.03</c:v>
                </c:pt>
                <c:pt idx="4">
                  <c:v>16.260000000000002</c:v>
                </c:pt>
                <c:pt idx="5">
                  <c:v>19.079999999999998</c:v>
                </c:pt>
                <c:pt idx="6">
                  <c:v>21.24</c:v>
                </c:pt>
                <c:pt idx="7">
                  <c:v>22</c:v>
                </c:pt>
                <c:pt idx="8">
                  <c:v>22.87</c:v>
                </c:pt>
                <c:pt idx="9">
                  <c:v>25.43</c:v>
                </c:pt>
                <c:pt idx="10">
                  <c:v>24.5</c:v>
                </c:pt>
                <c:pt idx="11">
                  <c:v>29.2</c:v>
                </c:pt>
                <c:pt idx="12">
                  <c:v>30.65</c:v>
                </c:pt>
                <c:pt idx="13">
                  <c:v>32.4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412320"/>
        <c:axId val="594412880"/>
      </c:scatterChart>
      <c:valAx>
        <c:axId val="594412320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Idade (anos)</a:t>
                </a:r>
              </a:p>
            </c:rich>
          </c:tx>
          <c:layout>
            <c:manualLayout>
              <c:xMode val="edge"/>
              <c:yMode val="edge"/>
              <c:x val="0.42857197395780072"/>
              <c:y val="0.89442815249266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12880"/>
        <c:crosses val="autoZero"/>
        <c:crossBetween val="midCat"/>
        <c:majorUnit val="2"/>
      </c:valAx>
      <c:valAx>
        <c:axId val="594412880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Área basal (m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ha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3766233766233764E-2"/>
              <c:y val="0.2668621700879765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412320"/>
        <c:crosses val="autoZero"/>
        <c:crossBetween val="midCat"/>
        <c:majorUnit val="5"/>
      </c:valAx>
      <c:spPr>
        <a:noFill/>
        <a:ln w="12700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3x3 Iqe=24</a:t>
            </a:r>
          </a:p>
        </c:rich>
      </c:tx>
      <c:layout>
        <c:manualLayout>
          <c:xMode val="edge"/>
          <c:yMode val="edge"/>
          <c:x val="0.40000054538637214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298728311090087"/>
          <c:y val="0.13489736070381231"/>
          <c:w val="0.6857151553814369"/>
          <c:h val="0.6568914956011729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'3x3 S=24.2'!$M$2:$M$21</c:f>
              <c:numCache>
                <c:formatCode>0.0</c:formatCode>
                <c:ptCount val="20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13.666666666666666</c:v>
                </c:pt>
                <c:pt idx="12">
                  <c:v>14.75</c:v>
                </c:pt>
                <c:pt idx="13">
                  <c:v>15.583333333333334</c:v>
                </c:pt>
              </c:numCache>
            </c:numRef>
          </c:xVal>
          <c:yVal>
            <c:numRef>
              <c:f>'3x3 S=24.2'!$L$2:$L$21</c:f>
              <c:numCache>
                <c:formatCode>0.00</c:formatCode>
                <c:ptCount val="20"/>
                <c:pt idx="0">
                  <c:v>23.68</c:v>
                </c:pt>
                <c:pt idx="1">
                  <c:v>39.68</c:v>
                </c:pt>
                <c:pt idx="2">
                  <c:v>61.41</c:v>
                </c:pt>
                <c:pt idx="3">
                  <c:v>90.83</c:v>
                </c:pt>
                <c:pt idx="4">
                  <c:v>115.38</c:v>
                </c:pt>
                <c:pt idx="5">
                  <c:v>142.63999999999999</c:v>
                </c:pt>
                <c:pt idx="6">
                  <c:v>177.7</c:v>
                </c:pt>
                <c:pt idx="7">
                  <c:v>205.09</c:v>
                </c:pt>
                <c:pt idx="8">
                  <c:v>219.22</c:v>
                </c:pt>
                <c:pt idx="9">
                  <c:v>261.11</c:v>
                </c:pt>
                <c:pt idx="10">
                  <c:v>299.95000000000005</c:v>
                </c:pt>
                <c:pt idx="11">
                  <c:v>338.79</c:v>
                </c:pt>
                <c:pt idx="12">
                  <c:v>366.52</c:v>
                </c:pt>
                <c:pt idx="13">
                  <c:v>387.67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635200"/>
        <c:axId val="594635760"/>
      </c:scatterChart>
      <c:valAx>
        <c:axId val="594635200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Idade (anos)</a:t>
                </a:r>
              </a:p>
            </c:rich>
          </c:tx>
          <c:layout>
            <c:manualLayout>
              <c:xMode val="edge"/>
              <c:yMode val="edge"/>
              <c:x val="0.43896158434741112"/>
              <c:y val="0.894428152492668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635760"/>
        <c:crosses val="autoZero"/>
        <c:crossBetween val="midCat"/>
        <c:majorUnit val="2"/>
      </c:valAx>
      <c:valAx>
        <c:axId val="594635760"/>
        <c:scaling>
          <c:orientation val="minMax"/>
          <c:max val="6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Volume (m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ha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3766233766233764E-2"/>
              <c:y val="0.296187683284457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635200"/>
        <c:crosses val="autoZero"/>
        <c:crossBetween val="midCat"/>
        <c:majorUnit val="50"/>
      </c:valAx>
      <c:spPr>
        <a:noFill/>
        <a:ln w="12700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3x3 Iqe=24</a:t>
            </a:r>
          </a:p>
        </c:rich>
      </c:tx>
      <c:layout>
        <c:manualLayout>
          <c:xMode val="edge"/>
          <c:yMode val="edge"/>
          <c:x val="0.39896373056994816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170984455958548"/>
          <c:y val="0.13450330804352853"/>
          <c:w val="0.71761658031088082"/>
          <c:h val="0.65789661543030264"/>
        </c:manualLayout>
      </c:layout>
      <c:scatterChart>
        <c:scatterStyle val="lineMarker"/>
        <c:varyColors val="0"/>
        <c:ser>
          <c:idx val="0"/>
          <c:order val="0"/>
          <c:tx>
            <c:v>amaV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'3x3 S=24.2'!$M$2:$M$21</c:f>
              <c:numCache>
                <c:formatCode>0.0</c:formatCode>
                <c:ptCount val="20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13.666666666666666</c:v>
                </c:pt>
                <c:pt idx="12">
                  <c:v>14.75</c:v>
                </c:pt>
                <c:pt idx="13">
                  <c:v>15.583333333333334</c:v>
                </c:pt>
              </c:numCache>
            </c:numRef>
          </c:xVal>
          <c:yVal>
            <c:numRef>
              <c:f>'3x3 S=24.2'!$N$2:$N$21</c:f>
              <c:numCache>
                <c:formatCode>0.0</c:formatCode>
                <c:ptCount val="20"/>
                <c:pt idx="0">
                  <c:v>5.799183673469388</c:v>
                </c:pt>
                <c:pt idx="1">
                  <c:v>8.3536842105263158</c:v>
                </c:pt>
                <c:pt idx="2">
                  <c:v>10.837058823529411</c:v>
                </c:pt>
                <c:pt idx="3">
                  <c:v>13.29219512195122</c:v>
                </c:pt>
                <c:pt idx="4">
                  <c:v>15.214945054945055</c:v>
                </c:pt>
                <c:pt idx="5">
                  <c:v>16.458461538461538</c:v>
                </c:pt>
                <c:pt idx="6">
                  <c:v>18.705263157894734</c:v>
                </c:pt>
                <c:pt idx="7">
                  <c:v>20.339504132231404</c:v>
                </c:pt>
                <c:pt idx="8">
                  <c:v>20.878095238095238</c:v>
                </c:pt>
                <c:pt idx="9">
                  <c:v>22.541870503597121</c:v>
                </c:pt>
                <c:pt idx="10">
                  <c:v>23.837086092715236</c:v>
                </c:pt>
                <c:pt idx="11">
                  <c:v>24.789512195121954</c:v>
                </c:pt>
                <c:pt idx="12">
                  <c:v>24.848813559322032</c:v>
                </c:pt>
                <c:pt idx="13">
                  <c:v>24.8772192513369</c:v>
                </c:pt>
              </c:numCache>
            </c:numRef>
          </c:yVal>
          <c:smooth val="0"/>
        </c:ser>
        <c:ser>
          <c:idx val="1"/>
          <c:order val="1"/>
          <c:tx>
            <c:v>acaV</c:v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none"/>
          </c:marker>
          <c:xVal>
            <c:numRef>
              <c:f>'3x3 S=24.2'!$P$3:$P$21</c:f>
              <c:numCache>
                <c:formatCode>0.0</c:formatCode>
                <c:ptCount val="19"/>
                <c:pt idx="0">
                  <c:v>4.4166666666666661</c:v>
                </c:pt>
                <c:pt idx="1">
                  <c:v>5.2083333333333339</c:v>
                </c:pt>
                <c:pt idx="2">
                  <c:v>6.25</c:v>
                </c:pt>
                <c:pt idx="3">
                  <c:v>7.208333333333333</c:v>
                </c:pt>
                <c:pt idx="4">
                  <c:v>8.125</c:v>
                </c:pt>
                <c:pt idx="5">
                  <c:v>9.0833333333333321</c:v>
                </c:pt>
                <c:pt idx="6">
                  <c:v>9.7916666666666679</c:v>
                </c:pt>
                <c:pt idx="7">
                  <c:v>10.291666666666668</c:v>
                </c:pt>
                <c:pt idx="8">
                  <c:v>11.041666666666668</c:v>
                </c:pt>
                <c:pt idx="9">
                  <c:v>12.083333333333334</c:v>
                </c:pt>
                <c:pt idx="10">
                  <c:v>13.125</c:v>
                </c:pt>
                <c:pt idx="11">
                  <c:v>14.208333333333332</c:v>
                </c:pt>
                <c:pt idx="12">
                  <c:v>15.166666666666668</c:v>
                </c:pt>
              </c:numCache>
            </c:numRef>
          </c:xVal>
          <c:yVal>
            <c:numRef>
              <c:f>'3x3 S=24.2'!$O$3:$O$21</c:f>
              <c:numCache>
                <c:formatCode>0.0</c:formatCode>
                <c:ptCount val="19"/>
                <c:pt idx="0">
                  <c:v>23.999999999999989</c:v>
                </c:pt>
                <c:pt idx="1">
                  <c:v>23.705454545454533</c:v>
                </c:pt>
                <c:pt idx="2">
                  <c:v>25.217142857142871</c:v>
                </c:pt>
                <c:pt idx="3">
                  <c:v>32.733333333333327</c:v>
                </c:pt>
                <c:pt idx="4">
                  <c:v>25.163076923076922</c:v>
                </c:pt>
                <c:pt idx="5">
                  <c:v>42.071999999999974</c:v>
                </c:pt>
                <c:pt idx="6">
                  <c:v>46.954285714285689</c:v>
                </c:pt>
                <c:pt idx="7">
                  <c:v>33.912000000000035</c:v>
                </c:pt>
                <c:pt idx="8">
                  <c:v>38.667692307692299</c:v>
                </c:pt>
                <c:pt idx="9">
                  <c:v>38.840000000000032</c:v>
                </c:pt>
                <c:pt idx="10">
                  <c:v>35.852307692307711</c:v>
                </c:pt>
                <c:pt idx="11">
                  <c:v>25.596923076923026</c:v>
                </c:pt>
                <c:pt idx="12">
                  <c:v>25.380000000000024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638560"/>
        <c:axId val="594639120"/>
      </c:scatterChart>
      <c:valAx>
        <c:axId val="594638560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Idade (anos)</a:t>
                </a:r>
              </a:p>
            </c:rich>
          </c:tx>
          <c:layout>
            <c:manualLayout>
              <c:xMode val="edge"/>
              <c:yMode val="edge"/>
              <c:x val="0.43264248704663211"/>
              <c:y val="0.8947392979386348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639120"/>
        <c:crosses val="autoZero"/>
        <c:crossBetween val="midCat"/>
        <c:majorUnit val="2"/>
      </c:valAx>
      <c:valAx>
        <c:axId val="594639120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Acr. volume (m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ha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ano</a:t>
                </a:r>
                <a:r>
                  <a:rPr lang="pt-PT" sz="1100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-1</a:t>
                </a:r>
                <a:r>
                  <a:rPr lang="pt-PT" sz="11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3.367875647668394E-2"/>
              <c:y val="0.1988310233150680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638560"/>
        <c:crosses val="autoZero"/>
        <c:crossBetween val="midCat"/>
        <c:majorUnit val="10"/>
      </c:valAx>
      <c:spPr>
        <a:noFill/>
        <a:ln w="12700">
          <a:solidFill>
            <a:srgbClr val="C0C0C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2538860103626943"/>
          <c:y val="0.15204709060490246"/>
          <c:w val="0.20207253886010365"/>
          <c:h val="0.137427207563966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P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PT"/>
              <a:t>3x3 Iqe=17</a:t>
            </a:r>
          </a:p>
        </c:rich>
      </c:tx>
      <c:layout>
        <c:manualLayout>
          <c:xMode val="edge"/>
          <c:yMode val="edge"/>
          <c:x val="0.39843859361329836"/>
          <c:y val="3.52941176470588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218811591622905"/>
          <c:y val="0.13529431194610517"/>
          <c:w val="0.65885584222371985"/>
          <c:h val="0.65588329486916197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trendline>
            <c:spPr>
              <a:ln w="12700">
                <a:solidFill>
                  <a:srgbClr val="000000"/>
                </a:solidFill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'3x3 S=17.4'!$M$2:$M$21</c:f>
              <c:numCache>
                <c:formatCode>0.0</c:formatCode>
                <c:ptCount val="20"/>
                <c:pt idx="0">
                  <c:v>4.083333333333333</c:v>
                </c:pt>
                <c:pt idx="1">
                  <c:v>4.75</c:v>
                </c:pt>
                <c:pt idx="2">
                  <c:v>5.666666666666667</c:v>
                </c:pt>
                <c:pt idx="3">
                  <c:v>6.833333333333333</c:v>
                </c:pt>
                <c:pt idx="4">
                  <c:v>7.583333333333333</c:v>
                </c:pt>
                <c:pt idx="5">
                  <c:v>8.6666666666666661</c:v>
                </c:pt>
                <c:pt idx="6">
                  <c:v>9.5</c:v>
                </c:pt>
                <c:pt idx="7">
                  <c:v>10.083333333333334</c:v>
                </c:pt>
                <c:pt idx="8">
                  <c:v>10.5</c:v>
                </c:pt>
                <c:pt idx="9">
                  <c:v>11.583333333333334</c:v>
                </c:pt>
                <c:pt idx="10">
                  <c:v>12.583333333333334</c:v>
                </c:pt>
                <c:pt idx="11">
                  <c:v>13.75</c:v>
                </c:pt>
                <c:pt idx="12">
                  <c:v>14.75</c:v>
                </c:pt>
                <c:pt idx="13">
                  <c:v>15.5</c:v>
                </c:pt>
              </c:numCache>
            </c:numRef>
          </c:xVal>
          <c:yVal>
            <c:numRef>
              <c:f>'3x3 S=17.4'!$G$2:$G$21</c:f>
              <c:numCache>
                <c:formatCode>0.0</c:formatCode>
                <c:ptCount val="20"/>
                <c:pt idx="0">
                  <c:v>10.74</c:v>
                </c:pt>
                <c:pt idx="1">
                  <c:v>12.84</c:v>
                </c:pt>
                <c:pt idx="2">
                  <c:v>13.48</c:v>
                </c:pt>
                <c:pt idx="3">
                  <c:v>14.44</c:v>
                </c:pt>
                <c:pt idx="4">
                  <c:v>15.61</c:v>
                </c:pt>
                <c:pt idx="5">
                  <c:v>15.78</c:v>
                </c:pt>
                <c:pt idx="6">
                  <c:v>16.72</c:v>
                </c:pt>
                <c:pt idx="7">
                  <c:v>17.399999999999999</c:v>
                </c:pt>
                <c:pt idx="8">
                  <c:v>18.170000000000002</c:v>
                </c:pt>
                <c:pt idx="9">
                  <c:v>20.61</c:v>
                </c:pt>
                <c:pt idx="10">
                  <c:v>23</c:v>
                </c:pt>
                <c:pt idx="11">
                  <c:v>23.28</c:v>
                </c:pt>
                <c:pt idx="12">
                  <c:v>24.28</c:v>
                </c:pt>
                <c:pt idx="13">
                  <c:v>27.56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641360"/>
        <c:axId val="594641920"/>
      </c:scatterChart>
      <c:valAx>
        <c:axId val="594641360"/>
        <c:scaling>
          <c:orientation val="minMax"/>
          <c:max val="20"/>
          <c:min val="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Idade (anos)</a:t>
                </a:r>
              </a:p>
            </c:rich>
          </c:tx>
          <c:layout>
            <c:manualLayout>
              <c:xMode val="edge"/>
              <c:yMode val="edge"/>
              <c:x val="0.45312609361329831"/>
              <c:y val="0.8941188821985486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641920"/>
        <c:crosses val="autoZero"/>
        <c:crossBetween val="midCat"/>
        <c:majorUnit val="2"/>
      </c:valAx>
      <c:valAx>
        <c:axId val="59464192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t-PT"/>
                  <a:t>Altura dominante (m)</a:t>
                </a:r>
              </a:p>
            </c:rich>
          </c:tx>
          <c:layout>
            <c:manualLayout>
              <c:xMode val="edge"/>
              <c:yMode val="edge"/>
              <c:x val="9.114610673665792E-2"/>
              <c:y val="0.2441179558437548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PT"/>
          </a:p>
        </c:txPr>
        <c:crossAx val="594641360"/>
        <c:crosses val="autoZero"/>
        <c:crossBetween val="midCat"/>
        <c:majorUnit val="5"/>
      </c:valAx>
      <c:spPr>
        <a:noFill/>
        <a:ln w="12700">
          <a:solidFill>
            <a:srgbClr val="C0C0C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PT"/>
    </a:p>
  </c:txPr>
  <c:printSettings>
    <c:headerFooter alignWithMargins="0"/>
    <c:pageMargins b="0.98425196850393704" l="0.74803149606299213" r="0.74803149606299213" t="0.98425196850393704" header="0.51181102362204722" footer="0.51181102362204722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6</xdr:col>
      <xdr:colOff>0</xdr:colOff>
      <xdr:row>37</xdr:row>
      <xdr:rowOff>0</xdr:rowOff>
    </xdr:to>
    <xdr:graphicFrame macro="">
      <xdr:nvGraphicFramePr>
        <xdr:cNvPr id="104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161924</xdr:rowOff>
    </xdr:from>
    <xdr:to>
      <xdr:col>6</xdr:col>
      <xdr:colOff>0</xdr:colOff>
      <xdr:row>57</xdr:row>
      <xdr:rowOff>1499</xdr:rowOff>
    </xdr:to>
    <xdr:graphicFrame macro="">
      <xdr:nvGraphicFramePr>
        <xdr:cNvPr id="104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17</xdr:row>
      <xdr:rowOff>0</xdr:rowOff>
    </xdr:from>
    <xdr:to>
      <xdr:col>12</xdr:col>
      <xdr:colOff>0</xdr:colOff>
      <xdr:row>37</xdr:row>
      <xdr:rowOff>1500</xdr:rowOff>
    </xdr:to>
    <xdr:graphicFrame macro="">
      <xdr:nvGraphicFramePr>
        <xdr:cNvPr id="104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37</xdr:row>
      <xdr:rowOff>0</xdr:rowOff>
    </xdr:from>
    <xdr:to>
      <xdr:col>12</xdr:col>
      <xdr:colOff>0</xdr:colOff>
      <xdr:row>57</xdr:row>
      <xdr:rowOff>1500</xdr:rowOff>
    </xdr:to>
    <xdr:graphicFrame macro="">
      <xdr:nvGraphicFramePr>
        <xdr:cNvPr id="104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6</xdr:col>
      <xdr:colOff>0</xdr:colOff>
      <xdr:row>59</xdr:row>
      <xdr:rowOff>0</xdr:rowOff>
    </xdr:to>
    <xdr:graphicFrame macro="">
      <xdr:nvGraphicFramePr>
        <xdr:cNvPr id="20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59</xdr:row>
      <xdr:rowOff>0</xdr:rowOff>
    </xdr:from>
    <xdr:to>
      <xdr:col>6</xdr:col>
      <xdr:colOff>9525</xdr:colOff>
      <xdr:row>79</xdr:row>
      <xdr:rowOff>9525</xdr:rowOff>
    </xdr:to>
    <xdr:graphicFrame macro="">
      <xdr:nvGraphicFramePr>
        <xdr:cNvPr id="206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39</xdr:row>
      <xdr:rowOff>0</xdr:rowOff>
    </xdr:from>
    <xdr:to>
      <xdr:col>12</xdr:col>
      <xdr:colOff>9525</xdr:colOff>
      <xdr:row>59</xdr:row>
      <xdr:rowOff>9525</xdr:rowOff>
    </xdr:to>
    <xdr:graphicFrame macro="">
      <xdr:nvGraphicFramePr>
        <xdr:cNvPr id="206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59</xdr:row>
      <xdr:rowOff>0</xdr:rowOff>
    </xdr:from>
    <xdr:to>
      <xdr:col>12</xdr:col>
      <xdr:colOff>19050</xdr:colOff>
      <xdr:row>79</xdr:row>
      <xdr:rowOff>19050</xdr:rowOff>
    </xdr:to>
    <xdr:graphicFrame macro="">
      <xdr:nvGraphicFramePr>
        <xdr:cNvPr id="206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6</xdr:col>
      <xdr:colOff>0</xdr:colOff>
      <xdr:row>59</xdr:row>
      <xdr:rowOff>0</xdr:rowOff>
    </xdr:to>
    <xdr:graphicFrame macro="">
      <xdr:nvGraphicFramePr>
        <xdr:cNvPr id="30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59</xdr:row>
      <xdr:rowOff>0</xdr:rowOff>
    </xdr:from>
    <xdr:to>
      <xdr:col>6</xdr:col>
      <xdr:colOff>9525</xdr:colOff>
      <xdr:row>79</xdr:row>
      <xdr:rowOff>9525</xdr:rowOff>
    </xdr:to>
    <xdr:graphicFrame macro="">
      <xdr:nvGraphicFramePr>
        <xdr:cNvPr id="3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39</xdr:row>
      <xdr:rowOff>0</xdr:rowOff>
    </xdr:from>
    <xdr:to>
      <xdr:col>12</xdr:col>
      <xdr:colOff>9525</xdr:colOff>
      <xdr:row>59</xdr:row>
      <xdr:rowOff>9525</xdr:rowOff>
    </xdr:to>
    <xdr:graphicFrame macro="">
      <xdr:nvGraphicFramePr>
        <xdr:cNvPr id="30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59</xdr:row>
      <xdr:rowOff>0</xdr:rowOff>
    </xdr:from>
    <xdr:to>
      <xdr:col>12</xdr:col>
      <xdr:colOff>19050</xdr:colOff>
      <xdr:row>79</xdr:row>
      <xdr:rowOff>19050</xdr:rowOff>
    </xdr:to>
    <xdr:graphicFrame macro="">
      <xdr:nvGraphicFramePr>
        <xdr:cNvPr id="309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6</xdr:col>
      <xdr:colOff>0</xdr:colOff>
      <xdr:row>59</xdr:row>
      <xdr:rowOff>0</xdr:rowOff>
    </xdr:to>
    <xdr:graphicFrame macro="">
      <xdr:nvGraphicFramePr>
        <xdr:cNvPr id="41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59</xdr:row>
      <xdr:rowOff>0</xdr:rowOff>
    </xdr:from>
    <xdr:to>
      <xdr:col>6</xdr:col>
      <xdr:colOff>9525</xdr:colOff>
      <xdr:row>79</xdr:row>
      <xdr:rowOff>9525</xdr:rowOff>
    </xdr:to>
    <xdr:graphicFrame macro="">
      <xdr:nvGraphicFramePr>
        <xdr:cNvPr id="411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39</xdr:row>
      <xdr:rowOff>0</xdr:rowOff>
    </xdr:from>
    <xdr:to>
      <xdr:col>12</xdr:col>
      <xdr:colOff>9525</xdr:colOff>
      <xdr:row>59</xdr:row>
      <xdr:rowOff>9525</xdr:rowOff>
    </xdr:to>
    <xdr:graphicFrame macro="">
      <xdr:nvGraphicFramePr>
        <xdr:cNvPr id="411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59</xdr:row>
      <xdr:rowOff>0</xdr:rowOff>
    </xdr:from>
    <xdr:to>
      <xdr:col>12</xdr:col>
      <xdr:colOff>19050</xdr:colOff>
      <xdr:row>79</xdr:row>
      <xdr:rowOff>19050</xdr:rowOff>
    </xdr:to>
    <xdr:graphicFrame macro="">
      <xdr:nvGraphicFramePr>
        <xdr:cNvPr id="411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12</xdr:col>
      <xdr:colOff>38100</xdr:colOff>
      <xdr:row>20</xdr:row>
      <xdr:rowOff>38100</xdr:rowOff>
    </xdr:to>
    <xdr:graphicFrame macro="">
      <xdr:nvGraphicFramePr>
        <xdr:cNvPr id="513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6</xdr:col>
      <xdr:colOff>47625</xdr:colOff>
      <xdr:row>41</xdr:row>
      <xdr:rowOff>47625</xdr:rowOff>
    </xdr:to>
    <xdr:graphicFrame macro="">
      <xdr:nvGraphicFramePr>
        <xdr:cNvPr id="513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21</xdr:row>
      <xdr:rowOff>0</xdr:rowOff>
    </xdr:from>
    <xdr:to>
      <xdr:col>12</xdr:col>
      <xdr:colOff>47625</xdr:colOff>
      <xdr:row>41</xdr:row>
      <xdr:rowOff>47625</xdr:rowOff>
    </xdr:to>
    <xdr:graphicFrame macro="">
      <xdr:nvGraphicFramePr>
        <xdr:cNvPr id="514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47625</xdr:colOff>
      <xdr:row>20</xdr:row>
      <xdr:rowOff>47625</xdr:rowOff>
    </xdr:to>
    <xdr:graphicFrame macro="">
      <xdr:nvGraphicFramePr>
        <xdr:cNvPr id="514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tabSelected="1" zoomScaleNormal="100" workbookViewId="0">
      <pane ySplit="1" topLeftCell="A2" activePane="bottomLeft" state="frozen"/>
      <selection pane="bottomLeft" activeCell="G9" sqref="G9"/>
    </sheetView>
  </sheetViews>
  <sheetFormatPr defaultRowHeight="12.75" x14ac:dyDescent="0.2"/>
  <sheetData>
    <row r="1" spans="1:18" s="2" customFormat="1" x14ac:dyDescent="0.2">
      <c r="A1" s="6" t="s">
        <v>6</v>
      </c>
      <c r="B1" s="6" t="s">
        <v>7</v>
      </c>
      <c r="C1" s="6" t="s">
        <v>12</v>
      </c>
      <c r="D1" s="6" t="s">
        <v>9</v>
      </c>
      <c r="E1" s="6" t="s">
        <v>10</v>
      </c>
      <c r="F1" s="3" t="s">
        <v>0</v>
      </c>
      <c r="G1" s="3" t="s">
        <v>1</v>
      </c>
      <c r="H1" s="3" t="s">
        <v>2</v>
      </c>
      <c r="I1" s="7" t="s">
        <v>11</v>
      </c>
      <c r="J1" s="3" t="s">
        <v>5</v>
      </c>
      <c r="K1" s="3" t="s">
        <v>3</v>
      </c>
      <c r="L1" s="2" t="s">
        <v>4</v>
      </c>
      <c r="M1" s="6" t="s">
        <v>8</v>
      </c>
      <c r="N1" s="6" t="s">
        <v>13</v>
      </c>
      <c r="O1" s="6" t="s">
        <v>14</v>
      </c>
      <c r="P1" s="6" t="s">
        <v>16</v>
      </c>
      <c r="Q1" s="6"/>
      <c r="R1" s="6"/>
    </row>
    <row r="2" spans="1:18" x14ac:dyDescent="0.2">
      <c r="A2">
        <v>70</v>
      </c>
      <c r="B2">
        <v>12</v>
      </c>
      <c r="C2">
        <v>49</v>
      </c>
      <c r="D2">
        <v>1125</v>
      </c>
      <c r="E2">
        <v>0</v>
      </c>
      <c r="F2" s="1">
        <v>13.3</v>
      </c>
      <c r="G2" s="1">
        <v>15.12</v>
      </c>
      <c r="H2" s="1">
        <v>17.899999999999999</v>
      </c>
      <c r="I2" s="1">
        <v>13.4</v>
      </c>
      <c r="J2" s="1">
        <v>12.27</v>
      </c>
      <c r="K2" s="1">
        <v>21.6</v>
      </c>
      <c r="L2" s="4">
        <v>77.72</v>
      </c>
      <c r="M2" s="1">
        <f>C2/12</f>
        <v>4.083333333333333</v>
      </c>
      <c r="N2" s="1">
        <f>L2/M2</f>
        <v>19.033469387755105</v>
      </c>
    </row>
    <row r="3" spans="1:18" x14ac:dyDescent="0.2">
      <c r="A3">
        <v>71</v>
      </c>
      <c r="B3">
        <v>8</v>
      </c>
      <c r="C3">
        <v>57</v>
      </c>
      <c r="D3">
        <v>1125</v>
      </c>
      <c r="E3">
        <v>0</v>
      </c>
      <c r="F3" s="1">
        <v>17.11</v>
      </c>
      <c r="G3" s="1">
        <v>17.760000000000002</v>
      </c>
      <c r="H3" s="1">
        <v>20.239999999999998</v>
      </c>
      <c r="I3" s="1">
        <v>15.73</v>
      </c>
      <c r="J3" s="1">
        <v>13.92</v>
      </c>
      <c r="K3" s="1">
        <v>24.35</v>
      </c>
      <c r="L3" s="4">
        <v>117.06</v>
      </c>
      <c r="M3" s="1">
        <f t="shared" ref="M3:M14" si="0">C3/12</f>
        <v>4.75</v>
      </c>
      <c r="N3" s="1">
        <f>L3/M3</f>
        <v>24.644210526315788</v>
      </c>
      <c r="O3" s="1">
        <f>(L3-L2)/(M3-M2)</f>
        <v>59.009999999999977</v>
      </c>
      <c r="P3" s="1">
        <f>(M3+M2)/2</f>
        <v>4.4166666666666661</v>
      </c>
    </row>
    <row r="4" spans="1:18" x14ac:dyDescent="0.2">
      <c r="A4">
        <v>72</v>
      </c>
      <c r="B4">
        <v>7</v>
      </c>
      <c r="C4">
        <v>68</v>
      </c>
      <c r="D4">
        <v>1114</v>
      </c>
      <c r="E4">
        <v>11</v>
      </c>
      <c r="F4" s="1">
        <v>21.1</v>
      </c>
      <c r="G4" s="1">
        <v>19.78</v>
      </c>
      <c r="H4" s="1">
        <v>22.65</v>
      </c>
      <c r="I4" s="1">
        <v>17.47</v>
      </c>
      <c r="J4" s="1">
        <v>15.53</v>
      </c>
      <c r="K4" s="1">
        <v>27.4</v>
      </c>
      <c r="L4" s="4">
        <v>158.49</v>
      </c>
      <c r="M4" s="1">
        <f t="shared" si="0"/>
        <v>5.666666666666667</v>
      </c>
      <c r="N4" s="1">
        <f t="shared" ref="N4:N14" si="1">L4/M4</f>
        <v>27.968823529411765</v>
      </c>
      <c r="O4" s="1">
        <f t="shared" ref="O4:O14" si="2">(L4-L3)/(M4-M3)</f>
        <v>45.196363636363628</v>
      </c>
      <c r="P4" s="1">
        <f>(M4+M3)/2</f>
        <v>5.2083333333333339</v>
      </c>
    </row>
    <row r="5" spans="1:18" x14ac:dyDescent="0.2">
      <c r="A5">
        <v>73</v>
      </c>
      <c r="B5">
        <v>9</v>
      </c>
      <c r="C5">
        <v>82</v>
      </c>
      <c r="D5">
        <v>1114</v>
      </c>
      <c r="E5">
        <v>11</v>
      </c>
      <c r="F5" s="1">
        <v>25.08</v>
      </c>
      <c r="G5" s="1">
        <v>20.56</v>
      </c>
      <c r="H5" s="1">
        <v>25.03</v>
      </c>
      <c r="I5" s="1">
        <v>18.39</v>
      </c>
      <c r="J5" s="1">
        <v>16.93</v>
      </c>
      <c r="K5" s="1">
        <v>29.2</v>
      </c>
      <c r="L5" s="4">
        <v>196.73</v>
      </c>
      <c r="M5" s="1">
        <f t="shared" si="0"/>
        <v>6.833333333333333</v>
      </c>
      <c r="N5" s="1">
        <f t="shared" si="1"/>
        <v>28.789756097560975</v>
      </c>
      <c r="O5" s="1">
        <f t="shared" si="2"/>
        <v>32.777142857142856</v>
      </c>
      <c r="P5" s="1">
        <f t="shared" ref="P5:P14" si="3">(M5+M4)/2</f>
        <v>6.25</v>
      </c>
    </row>
    <row r="6" spans="1:18" x14ac:dyDescent="0.2">
      <c r="A6">
        <v>74</v>
      </c>
      <c r="B6">
        <v>6</v>
      </c>
      <c r="C6">
        <v>91</v>
      </c>
      <c r="D6">
        <v>1114</v>
      </c>
      <c r="E6">
        <v>11</v>
      </c>
      <c r="F6" s="1">
        <v>27.06</v>
      </c>
      <c r="G6" s="1">
        <v>22.94</v>
      </c>
      <c r="H6" s="1">
        <v>25.96</v>
      </c>
      <c r="I6" s="1">
        <v>20.05</v>
      </c>
      <c r="J6" s="1">
        <v>17.59</v>
      </c>
      <c r="K6" s="1">
        <v>30.1</v>
      </c>
      <c r="L6" s="4">
        <v>233.37</v>
      </c>
      <c r="M6" s="1">
        <f t="shared" si="0"/>
        <v>7.583333333333333</v>
      </c>
      <c r="N6" s="1">
        <f t="shared" si="1"/>
        <v>30.774065934065934</v>
      </c>
      <c r="O6" s="1">
        <f t="shared" si="2"/>
        <v>48.853333333333353</v>
      </c>
      <c r="P6" s="1">
        <f t="shared" si="3"/>
        <v>7.208333333333333</v>
      </c>
    </row>
    <row r="7" spans="1:18" x14ac:dyDescent="0.2">
      <c r="A7">
        <v>75</v>
      </c>
      <c r="B7">
        <v>7</v>
      </c>
      <c r="C7">
        <v>104</v>
      </c>
      <c r="D7">
        <v>1114</v>
      </c>
      <c r="E7">
        <v>11</v>
      </c>
      <c r="F7" s="1">
        <v>29.34</v>
      </c>
      <c r="G7" s="1">
        <v>23.22</v>
      </c>
      <c r="H7" s="1">
        <v>26.9</v>
      </c>
      <c r="I7" s="1">
        <v>19.850000000000001</v>
      </c>
      <c r="J7" s="1">
        <v>18.309999999999999</v>
      </c>
      <c r="K7" s="1">
        <v>30.7</v>
      </c>
      <c r="L7" s="4">
        <v>260.81</v>
      </c>
      <c r="M7" s="1">
        <f t="shared" si="0"/>
        <v>8.6666666666666661</v>
      </c>
      <c r="N7" s="1">
        <f t="shared" si="1"/>
        <v>30.09346153846154</v>
      </c>
      <c r="O7" s="1">
        <f t="shared" si="2"/>
        <v>25.329230769230772</v>
      </c>
      <c r="P7" s="1">
        <f t="shared" si="3"/>
        <v>8.125</v>
      </c>
    </row>
    <row r="8" spans="1:18" x14ac:dyDescent="0.2">
      <c r="A8">
        <v>76</v>
      </c>
      <c r="B8">
        <v>5</v>
      </c>
      <c r="C8">
        <v>114</v>
      </c>
      <c r="D8">
        <v>1114</v>
      </c>
      <c r="E8">
        <v>11</v>
      </c>
      <c r="F8" s="1">
        <v>31.04</v>
      </c>
      <c r="G8" s="1">
        <v>24.28</v>
      </c>
      <c r="H8" s="1">
        <v>27.81</v>
      </c>
      <c r="I8" s="1">
        <v>24.2</v>
      </c>
      <c r="J8" s="1">
        <v>18.84</v>
      </c>
      <c r="K8" s="1">
        <v>30.9</v>
      </c>
      <c r="L8" s="4">
        <v>297.91000000000003</v>
      </c>
      <c r="M8" s="1">
        <f t="shared" si="0"/>
        <v>9.5</v>
      </c>
      <c r="N8" s="1">
        <f t="shared" si="1"/>
        <v>31.358947368421056</v>
      </c>
      <c r="O8" s="1">
        <f t="shared" si="2"/>
        <v>44.519999999999996</v>
      </c>
      <c r="P8" s="1">
        <f t="shared" si="3"/>
        <v>9.0833333333333321</v>
      </c>
    </row>
    <row r="9" spans="1:18" x14ac:dyDescent="0.2">
      <c r="A9">
        <v>77</v>
      </c>
      <c r="B9">
        <v>5</v>
      </c>
      <c r="C9">
        <v>126</v>
      </c>
      <c r="D9">
        <v>1114</v>
      </c>
      <c r="E9">
        <v>11</v>
      </c>
      <c r="F9" s="1">
        <v>32.31</v>
      </c>
      <c r="G9" s="1">
        <v>24.44</v>
      </c>
      <c r="H9" s="1">
        <v>28.31</v>
      </c>
      <c r="I9" s="1">
        <v>24.35</v>
      </c>
      <c r="J9" s="1">
        <v>19.22</v>
      </c>
      <c r="K9" s="1">
        <v>31.2</v>
      </c>
      <c r="L9" s="4">
        <v>324.82</v>
      </c>
      <c r="M9" s="1">
        <f t="shared" si="0"/>
        <v>10.5</v>
      </c>
      <c r="N9" s="1">
        <f t="shared" si="1"/>
        <v>30.935238095238095</v>
      </c>
      <c r="O9" s="1">
        <f t="shared" si="2"/>
        <v>26.909999999999968</v>
      </c>
      <c r="P9" s="1">
        <f t="shared" si="3"/>
        <v>10</v>
      </c>
    </row>
    <row r="10" spans="1:18" x14ac:dyDescent="0.2">
      <c r="A10">
        <v>78</v>
      </c>
      <c r="B10">
        <v>6</v>
      </c>
      <c r="C10">
        <v>139</v>
      </c>
      <c r="D10">
        <v>1114</v>
      </c>
      <c r="E10">
        <v>11</v>
      </c>
      <c r="F10" s="1">
        <v>34.770000000000003</v>
      </c>
      <c r="G10" s="1">
        <v>29.61</v>
      </c>
      <c r="H10" s="1">
        <v>29.42</v>
      </c>
      <c r="I10" s="1">
        <v>29.6</v>
      </c>
      <c r="J10" s="1">
        <v>19.940000000000001</v>
      </c>
      <c r="K10" s="1">
        <v>32.25</v>
      </c>
      <c r="L10" s="4">
        <v>399.26</v>
      </c>
      <c r="M10" s="1">
        <f t="shared" si="0"/>
        <v>11.583333333333334</v>
      </c>
      <c r="N10" s="1">
        <f t="shared" si="1"/>
        <v>34.468489208633088</v>
      </c>
      <c r="O10" s="1">
        <f t="shared" si="2"/>
        <v>68.71384615384612</v>
      </c>
      <c r="P10" s="1">
        <f t="shared" si="3"/>
        <v>11.041666666666668</v>
      </c>
    </row>
    <row r="11" spans="1:18" x14ac:dyDescent="0.2">
      <c r="A11">
        <v>79</v>
      </c>
      <c r="B11">
        <v>6</v>
      </c>
      <c r="C11">
        <v>151</v>
      </c>
      <c r="D11">
        <v>1114</v>
      </c>
      <c r="E11">
        <v>11</v>
      </c>
      <c r="F11" s="1">
        <v>36.85</v>
      </c>
      <c r="G11" s="1">
        <v>29.67</v>
      </c>
      <c r="H11" s="1">
        <v>29.08</v>
      </c>
      <c r="I11" s="1">
        <v>24.48</v>
      </c>
      <c r="J11" s="1">
        <v>19.89</v>
      </c>
      <c r="K11" s="1">
        <v>33.549999999999997</v>
      </c>
      <c r="L11" s="4">
        <v>437.25</v>
      </c>
      <c r="M11" s="1">
        <f t="shared" si="0"/>
        <v>12.583333333333334</v>
      </c>
      <c r="N11" s="1">
        <f t="shared" si="1"/>
        <v>34.748344370860927</v>
      </c>
      <c r="O11" s="1">
        <f t="shared" si="2"/>
        <v>37.990000000000009</v>
      </c>
      <c r="P11" s="1">
        <f t="shared" si="3"/>
        <v>12.083333333333334</v>
      </c>
    </row>
    <row r="12" spans="1:18" x14ac:dyDescent="0.2">
      <c r="A12">
        <v>80</v>
      </c>
      <c r="B12">
        <v>8</v>
      </c>
      <c r="C12">
        <v>165</v>
      </c>
      <c r="D12">
        <v>1102</v>
      </c>
      <c r="E12">
        <v>22</v>
      </c>
      <c r="F12" s="1">
        <v>38.42</v>
      </c>
      <c r="G12" s="1">
        <v>32.94</v>
      </c>
      <c r="H12" s="1">
        <v>31.87</v>
      </c>
      <c r="I12" s="1">
        <v>32.950000000000003</v>
      </c>
      <c r="J12" s="1">
        <v>21.06</v>
      </c>
      <c r="K12" s="1">
        <v>34.65</v>
      </c>
      <c r="L12" s="4">
        <v>487.86</v>
      </c>
      <c r="M12" s="1">
        <f t="shared" si="0"/>
        <v>13.75</v>
      </c>
      <c r="N12" s="1">
        <f t="shared" si="1"/>
        <v>35.480727272727272</v>
      </c>
      <c r="O12" s="1">
        <f t="shared" si="2"/>
        <v>43.380000000000031</v>
      </c>
      <c r="P12" s="1">
        <f t="shared" si="3"/>
        <v>13.166666666666668</v>
      </c>
    </row>
    <row r="13" spans="1:18" x14ac:dyDescent="0.2">
      <c r="A13">
        <v>81</v>
      </c>
      <c r="B13">
        <v>8</v>
      </c>
      <c r="C13">
        <v>177</v>
      </c>
      <c r="D13">
        <v>1102</v>
      </c>
      <c r="E13">
        <v>22</v>
      </c>
      <c r="F13" s="1">
        <v>39.46</v>
      </c>
      <c r="G13" s="1">
        <v>33.78</v>
      </c>
      <c r="H13" s="1">
        <v>32.42</v>
      </c>
      <c r="I13" s="1">
        <v>33.700000000000003</v>
      </c>
      <c r="J13" s="1">
        <v>21.35</v>
      </c>
      <c r="K13" s="1">
        <v>35.85</v>
      </c>
      <c r="L13" s="4">
        <v>513.29999999999995</v>
      </c>
      <c r="M13" s="1">
        <f t="shared" si="0"/>
        <v>14.75</v>
      </c>
      <c r="N13" s="1">
        <f t="shared" si="1"/>
        <v>34.799999999999997</v>
      </c>
      <c r="O13" s="1">
        <f t="shared" si="2"/>
        <v>25.439999999999941</v>
      </c>
      <c r="P13" s="1">
        <f t="shared" si="3"/>
        <v>14.25</v>
      </c>
    </row>
    <row r="14" spans="1:18" x14ac:dyDescent="0.2">
      <c r="A14">
        <v>82</v>
      </c>
      <c r="B14">
        <v>6</v>
      </c>
      <c r="C14">
        <v>187</v>
      </c>
      <c r="D14">
        <v>1080</v>
      </c>
      <c r="E14">
        <v>45</v>
      </c>
      <c r="F14" s="1">
        <v>41.18</v>
      </c>
      <c r="G14" s="1">
        <v>34.11</v>
      </c>
      <c r="H14" s="1">
        <v>33.15</v>
      </c>
      <c r="I14" s="1">
        <v>31.1</v>
      </c>
      <c r="J14" s="1">
        <v>22.04</v>
      </c>
      <c r="K14" s="1">
        <v>35.9</v>
      </c>
      <c r="L14" s="4">
        <v>527.64</v>
      </c>
      <c r="M14" s="1">
        <f t="shared" si="0"/>
        <v>15.583333333333334</v>
      </c>
      <c r="N14" s="1">
        <f t="shared" si="1"/>
        <v>33.859251336898396</v>
      </c>
      <c r="O14" s="1">
        <f t="shared" si="2"/>
        <v>17.208000000000027</v>
      </c>
      <c r="P14" s="1">
        <f t="shared" si="3"/>
        <v>15.166666666666668</v>
      </c>
    </row>
    <row r="15" spans="1:18" x14ac:dyDescent="0.2">
      <c r="O15" s="8" t="s">
        <v>15</v>
      </c>
    </row>
  </sheetData>
  <phoneticPr fontId="0" type="noConversion"/>
  <pageMargins left="0.75" right="0.75" top="1" bottom="1" header="0.5" footer="0.5"/>
  <pageSetup paperSize="9" scale="87" orientation="landscape" horizontalDpi="300" verticalDpi="300" r:id="rId1"/>
  <headerFooter alignWithMargins="0"/>
  <rowBreaks count="1" manualBreakCount="1">
    <brk id="17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zoomScaleNormal="100" workbookViewId="0">
      <pane ySplit="1" topLeftCell="A59" activePane="bottomLeft" state="frozen"/>
      <selection pane="bottomLeft" activeCell="P72" sqref="P72"/>
    </sheetView>
  </sheetViews>
  <sheetFormatPr defaultRowHeight="12.75" x14ac:dyDescent="0.2"/>
  <sheetData>
    <row r="1" spans="1:16" s="2" customFormat="1" x14ac:dyDescent="0.2">
      <c r="A1" s="6" t="s">
        <v>6</v>
      </c>
      <c r="B1" s="6" t="s">
        <v>7</v>
      </c>
      <c r="C1" s="6" t="s">
        <v>12</v>
      </c>
      <c r="D1" s="6" t="s">
        <v>9</v>
      </c>
      <c r="E1" s="6" t="s">
        <v>10</v>
      </c>
      <c r="F1" s="3" t="s">
        <v>0</v>
      </c>
      <c r="G1" s="3" t="s">
        <v>1</v>
      </c>
      <c r="H1" s="3" t="s">
        <v>2</v>
      </c>
      <c r="I1" s="7" t="s">
        <v>11</v>
      </c>
      <c r="J1" s="3" t="s">
        <v>5</v>
      </c>
      <c r="K1" s="3" t="s">
        <v>3</v>
      </c>
      <c r="L1" s="2" t="s">
        <v>4</v>
      </c>
      <c r="M1" s="6" t="s">
        <v>8</v>
      </c>
      <c r="N1" s="6" t="s">
        <v>13</v>
      </c>
      <c r="O1" s="6" t="s">
        <v>14</v>
      </c>
      <c r="P1" s="6" t="s">
        <v>16</v>
      </c>
    </row>
    <row r="2" spans="1:16" x14ac:dyDescent="0.2">
      <c r="A2">
        <v>70</v>
      </c>
      <c r="B2">
        <v>12</v>
      </c>
      <c r="C2">
        <v>49</v>
      </c>
      <c r="D2">
        <v>1081</v>
      </c>
      <c r="E2">
        <v>22</v>
      </c>
      <c r="F2" s="1">
        <v>5.2</v>
      </c>
      <c r="G2" s="1">
        <v>13.2</v>
      </c>
      <c r="H2" s="1"/>
      <c r="I2" s="1"/>
      <c r="J2" s="1">
        <v>7.8</v>
      </c>
      <c r="K2" s="1"/>
      <c r="L2" s="4">
        <v>23.68</v>
      </c>
      <c r="M2" s="1">
        <f t="shared" ref="M2:M14" si="0">C2/12</f>
        <v>4.083333333333333</v>
      </c>
      <c r="N2" s="1">
        <f t="shared" ref="N2:N14" si="1">L2/M2</f>
        <v>5.799183673469388</v>
      </c>
    </row>
    <row r="3" spans="1:16" x14ac:dyDescent="0.2">
      <c r="A3">
        <v>71</v>
      </c>
      <c r="B3">
        <v>8</v>
      </c>
      <c r="C3">
        <v>57</v>
      </c>
      <c r="D3">
        <v>1081</v>
      </c>
      <c r="E3">
        <v>22</v>
      </c>
      <c r="F3" s="1">
        <v>7.45</v>
      </c>
      <c r="G3" s="1">
        <v>15.49</v>
      </c>
      <c r="H3" s="1">
        <v>15.17</v>
      </c>
      <c r="I3" s="1">
        <v>12.55</v>
      </c>
      <c r="J3" s="1">
        <v>9.3699999999999992</v>
      </c>
      <c r="K3" s="1">
        <v>16.899999999999999</v>
      </c>
      <c r="L3" s="4">
        <v>39.68</v>
      </c>
      <c r="M3" s="1">
        <f t="shared" si="0"/>
        <v>4.75</v>
      </c>
      <c r="N3" s="1">
        <f t="shared" si="1"/>
        <v>8.3536842105263158</v>
      </c>
      <c r="O3" s="1">
        <f t="shared" ref="O3:O14" si="2">(L3-L2)/(M3-M2)</f>
        <v>23.999999999999989</v>
      </c>
      <c r="P3" s="1">
        <f t="shared" ref="P3:P15" si="3">(M3+M2)/2</f>
        <v>4.4166666666666661</v>
      </c>
    </row>
    <row r="4" spans="1:16" x14ac:dyDescent="0.2">
      <c r="A4">
        <v>72</v>
      </c>
      <c r="B4">
        <v>7</v>
      </c>
      <c r="C4">
        <v>68</v>
      </c>
      <c r="D4">
        <v>1070</v>
      </c>
      <c r="E4">
        <v>33</v>
      </c>
      <c r="F4" s="1">
        <v>10.41</v>
      </c>
      <c r="G4" s="1">
        <v>16.82</v>
      </c>
      <c r="H4" s="1">
        <v>17.05</v>
      </c>
      <c r="I4" s="1">
        <v>13.6</v>
      </c>
      <c r="J4" s="1">
        <v>11.13</v>
      </c>
      <c r="K4" s="1">
        <v>18.600000000000001</v>
      </c>
      <c r="L4" s="4">
        <v>61.41</v>
      </c>
      <c r="M4" s="1">
        <f t="shared" si="0"/>
        <v>5.666666666666667</v>
      </c>
      <c r="N4" s="1">
        <f t="shared" si="1"/>
        <v>10.837058823529411</v>
      </c>
      <c r="O4" s="1">
        <f t="shared" si="2"/>
        <v>23.705454545454533</v>
      </c>
      <c r="P4" s="1">
        <f t="shared" si="3"/>
        <v>5.2083333333333339</v>
      </c>
    </row>
    <row r="5" spans="1:16" x14ac:dyDescent="0.2">
      <c r="A5">
        <v>73</v>
      </c>
      <c r="B5">
        <v>9</v>
      </c>
      <c r="C5">
        <v>82</v>
      </c>
      <c r="D5">
        <v>1048</v>
      </c>
      <c r="E5">
        <v>55</v>
      </c>
      <c r="F5" s="1">
        <v>14.03</v>
      </c>
      <c r="G5" s="1">
        <v>17.89</v>
      </c>
      <c r="H5" s="1">
        <v>19.27</v>
      </c>
      <c r="I5" s="1">
        <v>15.22</v>
      </c>
      <c r="J5" s="1">
        <v>13.05</v>
      </c>
      <c r="K5" s="1">
        <v>20.399999999999999</v>
      </c>
      <c r="L5" s="4">
        <v>90.83</v>
      </c>
      <c r="M5" s="1">
        <f t="shared" si="0"/>
        <v>6.833333333333333</v>
      </c>
      <c r="N5" s="1">
        <f t="shared" si="1"/>
        <v>13.29219512195122</v>
      </c>
      <c r="O5" s="1">
        <f t="shared" si="2"/>
        <v>25.217142857142871</v>
      </c>
      <c r="P5" s="1">
        <f t="shared" si="3"/>
        <v>6.25</v>
      </c>
    </row>
    <row r="6" spans="1:16" x14ac:dyDescent="0.2">
      <c r="A6">
        <v>74</v>
      </c>
      <c r="B6">
        <v>6</v>
      </c>
      <c r="C6">
        <v>91</v>
      </c>
      <c r="D6">
        <v>1048</v>
      </c>
      <c r="E6">
        <v>55</v>
      </c>
      <c r="F6" s="1">
        <v>16.260000000000002</v>
      </c>
      <c r="G6" s="1">
        <v>19.170000000000002</v>
      </c>
      <c r="H6" s="1">
        <v>20.62</v>
      </c>
      <c r="I6" s="1">
        <v>16.66</v>
      </c>
      <c r="J6" s="1">
        <v>14.05</v>
      </c>
      <c r="K6" s="1">
        <v>21.9</v>
      </c>
      <c r="L6" s="4">
        <v>115.38</v>
      </c>
      <c r="M6" s="1">
        <f t="shared" si="0"/>
        <v>7.583333333333333</v>
      </c>
      <c r="N6" s="1">
        <f t="shared" si="1"/>
        <v>15.214945054945055</v>
      </c>
      <c r="O6" s="1">
        <f t="shared" si="2"/>
        <v>32.733333333333327</v>
      </c>
      <c r="P6" s="1">
        <f t="shared" si="3"/>
        <v>7.208333333333333</v>
      </c>
    </row>
    <row r="7" spans="1:16" x14ac:dyDescent="0.2">
      <c r="A7">
        <v>75</v>
      </c>
      <c r="B7">
        <v>7</v>
      </c>
      <c r="C7">
        <v>104</v>
      </c>
      <c r="D7">
        <v>1048</v>
      </c>
      <c r="E7">
        <v>55</v>
      </c>
      <c r="F7" s="1">
        <v>19.079999999999998</v>
      </c>
      <c r="G7" s="1">
        <v>19.559999999999999</v>
      </c>
      <c r="H7" s="1">
        <v>22.05</v>
      </c>
      <c r="I7" s="1">
        <v>16.52</v>
      </c>
      <c r="J7" s="1">
        <v>15.22</v>
      </c>
      <c r="K7" s="1">
        <v>23.55</v>
      </c>
      <c r="L7" s="4">
        <v>142.63999999999999</v>
      </c>
      <c r="M7" s="1">
        <f t="shared" si="0"/>
        <v>8.6666666666666661</v>
      </c>
      <c r="N7" s="1">
        <f t="shared" si="1"/>
        <v>16.458461538461538</v>
      </c>
      <c r="O7" s="1">
        <f t="shared" si="2"/>
        <v>25.163076923076922</v>
      </c>
      <c r="P7" s="1">
        <f t="shared" si="3"/>
        <v>8.125</v>
      </c>
    </row>
    <row r="8" spans="1:16" x14ac:dyDescent="0.2">
      <c r="A8">
        <v>76</v>
      </c>
      <c r="B8">
        <v>5</v>
      </c>
      <c r="C8">
        <v>114</v>
      </c>
      <c r="D8">
        <v>1048</v>
      </c>
      <c r="E8">
        <v>55</v>
      </c>
      <c r="F8" s="1">
        <v>21.24</v>
      </c>
      <c r="G8" s="1">
        <v>21.33</v>
      </c>
      <c r="H8" s="1">
        <v>23.19</v>
      </c>
      <c r="I8" s="1">
        <v>21.1</v>
      </c>
      <c r="J8" s="1">
        <v>16.059999999999999</v>
      </c>
      <c r="K8" s="1">
        <v>24.75</v>
      </c>
      <c r="L8" s="4">
        <v>177.7</v>
      </c>
      <c r="M8" s="1">
        <f t="shared" si="0"/>
        <v>9.5</v>
      </c>
      <c r="N8" s="1">
        <f t="shared" si="1"/>
        <v>18.705263157894734</v>
      </c>
      <c r="O8" s="1">
        <f t="shared" si="2"/>
        <v>42.071999999999974</v>
      </c>
      <c r="P8" s="1">
        <f t="shared" si="3"/>
        <v>9.0833333333333321</v>
      </c>
    </row>
    <row r="9" spans="1:16" x14ac:dyDescent="0.2">
      <c r="A9">
        <v>76</v>
      </c>
      <c r="B9">
        <v>12</v>
      </c>
      <c r="C9">
        <v>121</v>
      </c>
      <c r="D9">
        <v>1037</v>
      </c>
      <c r="E9">
        <v>66</v>
      </c>
      <c r="F9" s="1">
        <v>22</v>
      </c>
      <c r="G9" s="1">
        <v>24.2</v>
      </c>
      <c r="H9" s="1"/>
      <c r="I9" s="1"/>
      <c r="J9" s="1">
        <v>16.399999999999999</v>
      </c>
      <c r="K9" s="1"/>
      <c r="L9" s="4">
        <v>205.09</v>
      </c>
      <c r="M9" s="1">
        <f t="shared" si="0"/>
        <v>10.083333333333334</v>
      </c>
      <c r="N9" s="1">
        <f t="shared" si="1"/>
        <v>20.339504132231404</v>
      </c>
      <c r="O9" s="1">
        <f t="shared" si="2"/>
        <v>46.954285714285689</v>
      </c>
      <c r="P9" s="1">
        <f t="shared" si="3"/>
        <v>9.7916666666666679</v>
      </c>
    </row>
    <row r="10" spans="1:16" x14ac:dyDescent="0.2">
      <c r="A10">
        <v>77</v>
      </c>
      <c r="B10">
        <v>5</v>
      </c>
      <c r="C10">
        <v>126</v>
      </c>
      <c r="D10">
        <v>1037</v>
      </c>
      <c r="E10">
        <v>66</v>
      </c>
      <c r="F10" s="1">
        <v>22.87</v>
      </c>
      <c r="G10" s="1">
        <v>25</v>
      </c>
      <c r="H10" s="1">
        <v>24.15</v>
      </c>
      <c r="I10" s="1">
        <v>24.7</v>
      </c>
      <c r="J10" s="1">
        <v>16.760000000000002</v>
      </c>
      <c r="K10" s="1">
        <v>25.85</v>
      </c>
      <c r="L10" s="4">
        <v>219.22</v>
      </c>
      <c r="M10" s="1">
        <f t="shared" si="0"/>
        <v>10.5</v>
      </c>
      <c r="N10" s="1">
        <f t="shared" si="1"/>
        <v>20.878095238095238</v>
      </c>
      <c r="O10" s="1">
        <f t="shared" si="2"/>
        <v>33.912000000000035</v>
      </c>
      <c r="P10" s="1">
        <f t="shared" si="3"/>
        <v>10.291666666666668</v>
      </c>
    </row>
    <row r="11" spans="1:16" x14ac:dyDescent="0.2">
      <c r="A11">
        <v>78</v>
      </c>
      <c r="B11">
        <v>6</v>
      </c>
      <c r="C11">
        <v>139</v>
      </c>
      <c r="D11">
        <v>1037</v>
      </c>
      <c r="E11">
        <v>66</v>
      </c>
      <c r="F11" s="1">
        <v>25.43</v>
      </c>
      <c r="G11" s="1">
        <v>26.67</v>
      </c>
      <c r="H11" s="1">
        <v>25.59</v>
      </c>
      <c r="I11" s="1">
        <v>26.65</v>
      </c>
      <c r="J11" s="1">
        <v>17.670000000000002</v>
      </c>
      <c r="K11" s="1">
        <v>26.75</v>
      </c>
      <c r="L11" s="4">
        <v>261.11</v>
      </c>
      <c r="M11" s="1">
        <f t="shared" si="0"/>
        <v>11.583333333333334</v>
      </c>
      <c r="N11" s="1">
        <f t="shared" si="1"/>
        <v>22.541870503597121</v>
      </c>
      <c r="O11" s="1">
        <f t="shared" si="2"/>
        <v>38.667692307692299</v>
      </c>
      <c r="P11" s="1">
        <f t="shared" si="3"/>
        <v>11.041666666666668</v>
      </c>
    </row>
    <row r="12" spans="1:16" x14ac:dyDescent="0.2">
      <c r="A12">
        <v>79</v>
      </c>
      <c r="B12">
        <v>6</v>
      </c>
      <c r="C12">
        <v>151</v>
      </c>
      <c r="D12">
        <v>1037</v>
      </c>
      <c r="E12">
        <v>66</v>
      </c>
      <c r="F12" s="1">
        <v>24.5</v>
      </c>
      <c r="G12" s="1">
        <v>29</v>
      </c>
      <c r="H12" s="1">
        <v>27.6</v>
      </c>
      <c r="I12" s="1">
        <v>23.07</v>
      </c>
      <c r="J12" s="1">
        <v>17.82</v>
      </c>
      <c r="K12" s="1">
        <v>28.4</v>
      </c>
      <c r="L12" s="5">
        <f>(L11+L13)/2</f>
        <v>299.95000000000005</v>
      </c>
      <c r="M12" s="1">
        <f t="shared" si="0"/>
        <v>12.583333333333334</v>
      </c>
      <c r="N12" s="1">
        <f t="shared" si="1"/>
        <v>23.837086092715236</v>
      </c>
      <c r="O12" s="1">
        <f t="shared" si="2"/>
        <v>38.840000000000032</v>
      </c>
      <c r="P12" s="1">
        <f t="shared" si="3"/>
        <v>12.083333333333334</v>
      </c>
    </row>
    <row r="13" spans="1:16" x14ac:dyDescent="0.2">
      <c r="A13">
        <v>80</v>
      </c>
      <c r="B13">
        <v>7</v>
      </c>
      <c r="C13">
        <v>164</v>
      </c>
      <c r="D13">
        <v>1037</v>
      </c>
      <c r="E13">
        <v>66</v>
      </c>
      <c r="F13" s="1">
        <v>29.2</v>
      </c>
      <c r="G13" s="1">
        <v>30.22</v>
      </c>
      <c r="H13" s="1">
        <v>27.89</v>
      </c>
      <c r="I13" s="1">
        <v>30.1</v>
      </c>
      <c r="J13" s="1">
        <v>18.93</v>
      </c>
      <c r="K13" s="1">
        <v>29.2</v>
      </c>
      <c r="L13" s="4">
        <v>338.79</v>
      </c>
      <c r="M13" s="1">
        <f t="shared" si="0"/>
        <v>13.666666666666666</v>
      </c>
      <c r="N13" s="1">
        <f t="shared" si="1"/>
        <v>24.789512195121954</v>
      </c>
      <c r="O13" s="1">
        <f t="shared" si="2"/>
        <v>35.852307692307711</v>
      </c>
      <c r="P13" s="1">
        <f t="shared" si="3"/>
        <v>13.125</v>
      </c>
    </row>
    <row r="14" spans="1:16" x14ac:dyDescent="0.2">
      <c r="A14">
        <v>81</v>
      </c>
      <c r="B14">
        <v>8</v>
      </c>
      <c r="C14">
        <v>177</v>
      </c>
      <c r="D14">
        <v>1026</v>
      </c>
      <c r="E14">
        <v>77</v>
      </c>
      <c r="F14" s="1">
        <v>30.65</v>
      </c>
      <c r="G14" s="1">
        <v>31.22</v>
      </c>
      <c r="H14" s="1">
        <v>28.62</v>
      </c>
      <c r="I14" s="1">
        <v>30.9</v>
      </c>
      <c r="J14" s="1">
        <v>19.5</v>
      </c>
      <c r="K14" s="1">
        <v>29.95</v>
      </c>
      <c r="L14" s="4">
        <v>366.52</v>
      </c>
      <c r="M14" s="1">
        <f t="shared" si="0"/>
        <v>14.75</v>
      </c>
      <c r="N14" s="1">
        <f t="shared" si="1"/>
        <v>24.848813559322032</v>
      </c>
      <c r="O14" s="1">
        <f t="shared" si="2"/>
        <v>25.596923076923026</v>
      </c>
      <c r="P14" s="1">
        <f t="shared" si="3"/>
        <v>14.208333333333332</v>
      </c>
    </row>
    <row r="15" spans="1:16" x14ac:dyDescent="0.2">
      <c r="A15">
        <v>82</v>
      </c>
      <c r="B15">
        <v>6</v>
      </c>
      <c r="C15">
        <v>187</v>
      </c>
      <c r="D15">
        <v>1026</v>
      </c>
      <c r="E15">
        <v>77</v>
      </c>
      <c r="F15" s="1">
        <v>32.4</v>
      </c>
      <c r="G15" s="1">
        <v>30.72</v>
      </c>
      <c r="H15" s="1">
        <v>29.2</v>
      </c>
      <c r="I15" s="1">
        <v>31.25</v>
      </c>
      <c r="J15" s="1">
        <v>20.05</v>
      </c>
      <c r="K15" s="1">
        <v>31</v>
      </c>
      <c r="L15" s="4">
        <v>387.67</v>
      </c>
      <c r="M15" s="1">
        <f>C15/12</f>
        <v>15.583333333333334</v>
      </c>
      <c r="N15" s="1">
        <f>L15/M15</f>
        <v>24.8772192513369</v>
      </c>
      <c r="O15" s="1">
        <f>(L15-L14)/(M15-M14)</f>
        <v>25.380000000000024</v>
      </c>
      <c r="P15" s="1">
        <f t="shared" si="3"/>
        <v>15.166666666666668</v>
      </c>
    </row>
  </sheetData>
  <phoneticPr fontId="0" type="noConversion"/>
  <pageMargins left="0.75" right="0.75" top="1" bottom="1" header="0.5" footer="0.5"/>
  <pageSetup paperSize="9" scale="87" orientation="landscape" horizontalDpi="300" verticalDpi="300" r:id="rId1"/>
  <headerFooter alignWithMargins="0"/>
  <rowBreaks count="1" manualBreakCount="1">
    <brk id="39" max="15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zoomScaleNormal="100" workbookViewId="0">
      <pane ySplit="1" topLeftCell="A2" activePane="bottomLeft" state="frozen"/>
      <selection pane="bottomLeft" sqref="A1:P1"/>
    </sheetView>
  </sheetViews>
  <sheetFormatPr defaultRowHeight="12.75" x14ac:dyDescent="0.2"/>
  <sheetData>
    <row r="1" spans="1:16" s="2" customFormat="1" x14ac:dyDescent="0.2">
      <c r="A1" s="6" t="s">
        <v>6</v>
      </c>
      <c r="B1" s="6" t="s">
        <v>7</v>
      </c>
      <c r="C1" s="6" t="s">
        <v>12</v>
      </c>
      <c r="D1" s="6" t="s">
        <v>9</v>
      </c>
      <c r="E1" s="6" t="s">
        <v>10</v>
      </c>
      <c r="F1" s="3" t="s">
        <v>0</v>
      </c>
      <c r="G1" s="3" t="s">
        <v>1</v>
      </c>
      <c r="H1" s="3" t="s">
        <v>2</v>
      </c>
      <c r="I1" s="7" t="s">
        <v>11</v>
      </c>
      <c r="J1" s="3" t="s">
        <v>5</v>
      </c>
      <c r="K1" s="3" t="s">
        <v>3</v>
      </c>
      <c r="L1" s="2" t="s">
        <v>4</v>
      </c>
      <c r="M1" s="6" t="s">
        <v>8</v>
      </c>
      <c r="N1" s="6" t="s">
        <v>13</v>
      </c>
      <c r="O1" s="6" t="s">
        <v>14</v>
      </c>
      <c r="P1" s="6" t="s">
        <v>16</v>
      </c>
    </row>
    <row r="2" spans="1:16" x14ac:dyDescent="0.2">
      <c r="A2">
        <v>70</v>
      </c>
      <c r="B2">
        <v>12</v>
      </c>
      <c r="C2">
        <v>49</v>
      </c>
      <c r="D2">
        <v>1092</v>
      </c>
      <c r="E2">
        <v>11</v>
      </c>
      <c r="F2" s="1">
        <v>4.32</v>
      </c>
      <c r="G2" s="1">
        <v>10.74</v>
      </c>
      <c r="H2" s="1">
        <v>10.91</v>
      </c>
      <c r="I2" s="1">
        <v>8.3000000000000007</v>
      </c>
      <c r="J2" s="1">
        <v>7.1</v>
      </c>
      <c r="K2" s="1">
        <v>12.4</v>
      </c>
      <c r="L2" s="4">
        <v>16.309999999999999</v>
      </c>
      <c r="M2" s="1">
        <f t="shared" ref="M2:M15" si="0">C2/12</f>
        <v>4.083333333333333</v>
      </c>
      <c r="N2" s="1">
        <f t="shared" ref="N2:N15" si="1">L2/M2</f>
        <v>3.9942857142857142</v>
      </c>
    </row>
    <row r="3" spans="1:16" x14ac:dyDescent="0.2">
      <c r="A3">
        <v>71</v>
      </c>
      <c r="B3">
        <v>8</v>
      </c>
      <c r="C3">
        <v>57</v>
      </c>
      <c r="D3">
        <v>1092</v>
      </c>
      <c r="E3">
        <v>11</v>
      </c>
      <c r="F3" s="1">
        <v>5.84</v>
      </c>
      <c r="G3" s="1">
        <v>12.84</v>
      </c>
      <c r="H3" s="1">
        <v>12.59</v>
      </c>
      <c r="I3" s="1">
        <v>10.3</v>
      </c>
      <c r="J3" s="1">
        <v>8.25</v>
      </c>
      <c r="K3" s="1">
        <v>14.05</v>
      </c>
      <c r="L3" s="4">
        <v>27.3</v>
      </c>
      <c r="M3" s="1">
        <f t="shared" si="0"/>
        <v>4.75</v>
      </c>
      <c r="N3" s="1">
        <f t="shared" si="1"/>
        <v>5.7473684210526317</v>
      </c>
      <c r="O3" s="1">
        <f t="shared" ref="O3:O15" si="2">(L3-L2)/(M3-M2)</f>
        <v>16.484999999999996</v>
      </c>
      <c r="P3" s="1">
        <f t="shared" ref="P3:P15" si="3">(M3+M2)/2</f>
        <v>4.4166666666666661</v>
      </c>
    </row>
    <row r="4" spans="1:16" x14ac:dyDescent="0.2">
      <c r="A4">
        <v>72</v>
      </c>
      <c r="B4">
        <v>7</v>
      </c>
      <c r="C4">
        <v>68</v>
      </c>
      <c r="D4">
        <v>1092</v>
      </c>
      <c r="E4">
        <v>11</v>
      </c>
      <c r="F4" s="1">
        <v>7.47</v>
      </c>
      <c r="G4" s="1">
        <v>13.48</v>
      </c>
      <c r="H4" s="1">
        <v>14.19</v>
      </c>
      <c r="I4" s="1">
        <v>10.98</v>
      </c>
      <c r="J4" s="1">
        <v>9.34</v>
      </c>
      <c r="K4" s="1">
        <v>15.35</v>
      </c>
      <c r="L4" s="4">
        <v>36.57</v>
      </c>
      <c r="M4" s="1">
        <f t="shared" si="0"/>
        <v>5.666666666666667</v>
      </c>
      <c r="N4" s="1">
        <f t="shared" si="1"/>
        <v>6.4535294117647055</v>
      </c>
      <c r="O4" s="1">
        <f t="shared" si="2"/>
        <v>10.11272727272727</v>
      </c>
      <c r="P4" s="1">
        <f t="shared" si="3"/>
        <v>5.2083333333333339</v>
      </c>
    </row>
    <row r="5" spans="1:16" x14ac:dyDescent="0.2">
      <c r="A5">
        <v>73</v>
      </c>
      <c r="B5">
        <v>9</v>
      </c>
      <c r="C5">
        <v>82</v>
      </c>
      <c r="D5">
        <v>1092</v>
      </c>
      <c r="E5">
        <v>11</v>
      </c>
      <c r="F5" s="1">
        <v>9.2100000000000009</v>
      </c>
      <c r="G5" s="1">
        <v>14.44</v>
      </c>
      <c r="H5" s="1">
        <v>15.81</v>
      </c>
      <c r="I5" s="1">
        <v>11.77</v>
      </c>
      <c r="J5" s="1">
        <v>10.37</v>
      </c>
      <c r="K5" s="1">
        <v>17.350000000000001</v>
      </c>
      <c r="L5" s="4">
        <v>47.75</v>
      </c>
      <c r="M5" s="1">
        <f t="shared" si="0"/>
        <v>6.833333333333333</v>
      </c>
      <c r="N5" s="1">
        <f t="shared" si="1"/>
        <v>6.9878048780487809</v>
      </c>
      <c r="O5" s="1">
        <f t="shared" si="2"/>
        <v>9.5828571428571472</v>
      </c>
      <c r="P5" s="1">
        <f t="shared" si="3"/>
        <v>6.25</v>
      </c>
    </row>
    <row r="6" spans="1:16" x14ac:dyDescent="0.2">
      <c r="A6">
        <v>74</v>
      </c>
      <c r="B6">
        <v>6</v>
      </c>
      <c r="C6">
        <v>91</v>
      </c>
      <c r="D6">
        <v>1080</v>
      </c>
      <c r="E6">
        <v>22</v>
      </c>
      <c r="F6" s="1">
        <v>10.73</v>
      </c>
      <c r="G6" s="1">
        <v>15.61</v>
      </c>
      <c r="H6" s="1">
        <v>16.989999999999998</v>
      </c>
      <c r="I6" s="1">
        <v>13.39</v>
      </c>
      <c r="J6" s="1">
        <v>11.25</v>
      </c>
      <c r="K6" s="1">
        <v>19.149999999999999</v>
      </c>
      <c r="L6" s="4">
        <v>62.53</v>
      </c>
      <c r="M6" s="1">
        <f t="shared" si="0"/>
        <v>7.583333333333333</v>
      </c>
      <c r="N6" s="1">
        <f t="shared" si="1"/>
        <v>8.2457142857142856</v>
      </c>
      <c r="O6" s="1">
        <f t="shared" si="2"/>
        <v>19.706666666666667</v>
      </c>
      <c r="P6" s="1">
        <f t="shared" si="3"/>
        <v>7.208333333333333</v>
      </c>
    </row>
    <row r="7" spans="1:16" x14ac:dyDescent="0.2">
      <c r="A7">
        <v>75</v>
      </c>
      <c r="B7">
        <v>7</v>
      </c>
      <c r="C7">
        <v>104</v>
      </c>
      <c r="D7">
        <v>1080</v>
      </c>
      <c r="E7">
        <v>22</v>
      </c>
      <c r="F7" s="1">
        <v>12.25</v>
      </c>
      <c r="G7" s="1">
        <v>15.78</v>
      </c>
      <c r="H7" s="1">
        <v>18.03</v>
      </c>
      <c r="I7" s="1">
        <v>13.07</v>
      </c>
      <c r="J7" s="1">
        <v>12.01</v>
      </c>
      <c r="K7" s="1">
        <v>20.5</v>
      </c>
      <c r="L7" s="4">
        <v>73.34</v>
      </c>
      <c r="M7" s="1">
        <f t="shared" si="0"/>
        <v>8.6666666666666661</v>
      </c>
      <c r="N7" s="1">
        <f t="shared" si="1"/>
        <v>8.462307692307693</v>
      </c>
      <c r="O7" s="1">
        <f t="shared" si="2"/>
        <v>9.9784615384615432</v>
      </c>
      <c r="P7" s="1">
        <f t="shared" si="3"/>
        <v>8.125</v>
      </c>
    </row>
    <row r="8" spans="1:16" x14ac:dyDescent="0.2">
      <c r="A8">
        <v>76</v>
      </c>
      <c r="B8">
        <v>5</v>
      </c>
      <c r="C8">
        <v>114</v>
      </c>
      <c r="D8">
        <v>1080</v>
      </c>
      <c r="E8">
        <v>22</v>
      </c>
      <c r="F8" s="1">
        <v>13.24</v>
      </c>
      <c r="G8" s="1">
        <v>16.72</v>
      </c>
      <c r="H8" s="1">
        <v>18.809999999999999</v>
      </c>
      <c r="I8" s="1">
        <v>16.600000000000001</v>
      </c>
      <c r="J8" s="1">
        <v>12.49</v>
      </c>
      <c r="K8" s="1">
        <v>21.35</v>
      </c>
      <c r="L8" s="4">
        <v>86.35</v>
      </c>
      <c r="M8" s="1">
        <f t="shared" si="0"/>
        <v>9.5</v>
      </c>
      <c r="N8" s="1">
        <f t="shared" si="1"/>
        <v>9.0894736842105264</v>
      </c>
      <c r="O8" s="1">
        <f t="shared" si="2"/>
        <v>15.611999999999979</v>
      </c>
      <c r="P8" s="1">
        <f t="shared" si="3"/>
        <v>9.0833333333333321</v>
      </c>
    </row>
    <row r="9" spans="1:16" x14ac:dyDescent="0.2">
      <c r="A9">
        <v>76</v>
      </c>
      <c r="B9">
        <v>12</v>
      </c>
      <c r="C9">
        <v>121</v>
      </c>
      <c r="D9">
        <v>1069</v>
      </c>
      <c r="E9">
        <v>33</v>
      </c>
      <c r="F9" s="1">
        <v>13.7</v>
      </c>
      <c r="G9" s="1">
        <v>17.399999999999999</v>
      </c>
      <c r="H9" s="1"/>
      <c r="I9" s="1"/>
      <c r="J9" s="1">
        <v>12.8</v>
      </c>
      <c r="K9" s="1"/>
      <c r="L9" s="4">
        <v>92.58</v>
      </c>
      <c r="M9" s="1">
        <f t="shared" si="0"/>
        <v>10.083333333333334</v>
      </c>
      <c r="N9" s="1">
        <f t="shared" si="1"/>
        <v>9.1814876033057846</v>
      </c>
      <c r="O9" s="1">
        <f t="shared" si="2"/>
        <v>10.679999999999996</v>
      </c>
      <c r="P9" s="1">
        <f t="shared" si="3"/>
        <v>9.7916666666666679</v>
      </c>
    </row>
    <row r="10" spans="1:16" x14ac:dyDescent="0.2">
      <c r="A10">
        <v>77</v>
      </c>
      <c r="B10">
        <v>5</v>
      </c>
      <c r="C10">
        <v>126</v>
      </c>
      <c r="D10">
        <v>1069</v>
      </c>
      <c r="E10">
        <v>33</v>
      </c>
      <c r="F10" s="1">
        <v>14.18</v>
      </c>
      <c r="G10" s="1">
        <v>18.170000000000002</v>
      </c>
      <c r="H10" s="1">
        <v>19.29</v>
      </c>
      <c r="I10" s="1">
        <v>18.149999999999999</v>
      </c>
      <c r="J10" s="1">
        <v>12.99</v>
      </c>
      <c r="K10" s="1">
        <v>22.15</v>
      </c>
      <c r="L10" s="4">
        <v>99.66</v>
      </c>
      <c r="M10" s="1">
        <f t="shared" si="0"/>
        <v>10.5</v>
      </c>
      <c r="N10" s="1">
        <f t="shared" si="1"/>
        <v>9.4914285714285711</v>
      </c>
      <c r="O10" s="1">
        <f t="shared" si="2"/>
        <v>16.992000000000019</v>
      </c>
      <c r="P10" s="1">
        <f t="shared" si="3"/>
        <v>10.291666666666668</v>
      </c>
    </row>
    <row r="11" spans="1:16" x14ac:dyDescent="0.2">
      <c r="A11">
        <v>78</v>
      </c>
      <c r="B11">
        <v>6</v>
      </c>
      <c r="C11">
        <v>139</v>
      </c>
      <c r="D11">
        <v>1058</v>
      </c>
      <c r="E11">
        <v>44</v>
      </c>
      <c r="F11" s="1">
        <v>16.45</v>
      </c>
      <c r="G11" s="1">
        <v>20.61</v>
      </c>
      <c r="H11" s="1">
        <v>20.99</v>
      </c>
      <c r="I11" s="1">
        <v>20.6</v>
      </c>
      <c r="J11" s="1">
        <v>14.07</v>
      </c>
      <c r="K11" s="1">
        <v>23.9</v>
      </c>
      <c r="L11" s="4">
        <v>130.1</v>
      </c>
      <c r="M11" s="1">
        <f t="shared" si="0"/>
        <v>11.583333333333334</v>
      </c>
      <c r="N11" s="1">
        <f t="shared" si="1"/>
        <v>11.231654676258993</v>
      </c>
      <c r="O11" s="1">
        <f t="shared" si="2"/>
        <v>28.098461538461521</v>
      </c>
      <c r="P11" s="1">
        <f t="shared" si="3"/>
        <v>11.041666666666668</v>
      </c>
    </row>
    <row r="12" spans="1:16" x14ac:dyDescent="0.2">
      <c r="A12">
        <v>79</v>
      </c>
      <c r="B12">
        <v>6</v>
      </c>
      <c r="C12">
        <v>151</v>
      </c>
      <c r="D12">
        <v>1058</v>
      </c>
      <c r="E12">
        <v>44</v>
      </c>
      <c r="F12" s="1">
        <v>15.6</v>
      </c>
      <c r="G12" s="1">
        <v>23</v>
      </c>
      <c r="H12" s="1">
        <v>22.85</v>
      </c>
      <c r="I12" s="1">
        <v>17.13</v>
      </c>
      <c r="J12" s="1">
        <v>14.15</v>
      </c>
      <c r="K12" s="1">
        <v>25</v>
      </c>
      <c r="L12" s="4">
        <v>151.71</v>
      </c>
      <c r="M12" s="1">
        <f t="shared" si="0"/>
        <v>12.583333333333334</v>
      </c>
      <c r="N12" s="1">
        <f t="shared" si="1"/>
        <v>12.056423841059603</v>
      </c>
      <c r="O12" s="1">
        <f t="shared" si="2"/>
        <v>21.610000000000014</v>
      </c>
      <c r="P12" s="1">
        <f t="shared" si="3"/>
        <v>12.083333333333334</v>
      </c>
    </row>
    <row r="13" spans="1:16" x14ac:dyDescent="0.2">
      <c r="A13">
        <v>80</v>
      </c>
      <c r="B13">
        <v>8</v>
      </c>
      <c r="C13">
        <v>165</v>
      </c>
      <c r="D13">
        <v>1036</v>
      </c>
      <c r="E13">
        <v>66</v>
      </c>
      <c r="F13" s="1">
        <v>19.23</v>
      </c>
      <c r="G13" s="1">
        <v>23.28</v>
      </c>
      <c r="H13" s="1">
        <v>22.91</v>
      </c>
      <c r="I13" s="1">
        <v>23.35</v>
      </c>
      <c r="J13" s="1">
        <v>15.37</v>
      </c>
      <c r="K13" s="1">
        <v>26.1</v>
      </c>
      <c r="L13" s="4">
        <v>171.12</v>
      </c>
      <c r="M13" s="1">
        <f t="shared" si="0"/>
        <v>13.75</v>
      </c>
      <c r="N13" s="1">
        <f t="shared" si="1"/>
        <v>12.44509090909091</v>
      </c>
      <c r="O13" s="1">
        <f t="shared" si="2"/>
        <v>16.637142857142862</v>
      </c>
      <c r="P13" s="1">
        <f t="shared" si="3"/>
        <v>13.166666666666668</v>
      </c>
    </row>
    <row r="14" spans="1:16" x14ac:dyDescent="0.2">
      <c r="A14">
        <v>81</v>
      </c>
      <c r="B14">
        <v>8</v>
      </c>
      <c r="C14">
        <v>177</v>
      </c>
      <c r="D14">
        <v>1036</v>
      </c>
      <c r="E14">
        <v>66</v>
      </c>
      <c r="F14" s="1">
        <v>19.88</v>
      </c>
      <c r="G14" s="1">
        <v>24.28</v>
      </c>
      <c r="H14" s="1">
        <v>23.36</v>
      </c>
      <c r="I14" s="1">
        <v>24.35</v>
      </c>
      <c r="J14" s="1">
        <v>15.63</v>
      </c>
      <c r="K14" s="1">
        <v>26.2</v>
      </c>
      <c r="L14" s="4">
        <v>183.71</v>
      </c>
      <c r="M14" s="1">
        <f t="shared" si="0"/>
        <v>14.75</v>
      </c>
      <c r="N14" s="1">
        <f t="shared" si="1"/>
        <v>12.454915254237289</v>
      </c>
      <c r="O14" s="1">
        <f t="shared" si="2"/>
        <v>12.590000000000003</v>
      </c>
      <c r="P14" s="1">
        <f t="shared" si="3"/>
        <v>14.25</v>
      </c>
    </row>
    <row r="15" spans="1:16" x14ac:dyDescent="0.2">
      <c r="A15">
        <v>82</v>
      </c>
      <c r="B15">
        <v>5</v>
      </c>
      <c r="C15">
        <v>186</v>
      </c>
      <c r="D15">
        <v>1036</v>
      </c>
      <c r="E15">
        <v>66</v>
      </c>
      <c r="F15" s="1">
        <v>21.09</v>
      </c>
      <c r="G15" s="1">
        <v>27.56</v>
      </c>
      <c r="H15" s="1">
        <v>24.03</v>
      </c>
      <c r="I15" s="1">
        <v>27.45</v>
      </c>
      <c r="J15" s="1">
        <v>16.09</v>
      </c>
      <c r="K15" s="1">
        <v>26.95</v>
      </c>
      <c r="L15" s="4">
        <v>216.56</v>
      </c>
      <c r="M15" s="1">
        <f t="shared" si="0"/>
        <v>15.5</v>
      </c>
      <c r="N15" s="1">
        <f t="shared" si="1"/>
        <v>13.971612903225807</v>
      </c>
      <c r="O15" s="1">
        <f t="shared" si="2"/>
        <v>43.79999999999999</v>
      </c>
      <c r="P15" s="1">
        <f t="shared" si="3"/>
        <v>15.125</v>
      </c>
    </row>
  </sheetData>
  <phoneticPr fontId="0" type="noConversion"/>
  <pageMargins left="0.75" right="0.75" top="1" bottom="1" header="0.5" footer="0.5"/>
  <pageSetup paperSize="9" scale="87" orientation="landscape" horizontalDpi="300" verticalDpi="300" r:id="rId1"/>
  <headerFooter alignWithMargins="0"/>
  <rowBreaks count="1" manualBreakCount="1">
    <brk id="39" max="1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zoomScaleNormal="100" workbookViewId="0">
      <pane ySplit="1" topLeftCell="A2" activePane="bottomLeft" state="frozen"/>
      <selection pane="bottomLeft" activeCell="P12" sqref="P12"/>
    </sheetView>
  </sheetViews>
  <sheetFormatPr defaultRowHeight="12.75" x14ac:dyDescent="0.2"/>
  <sheetData>
    <row r="1" spans="1:16" s="2" customFormat="1" x14ac:dyDescent="0.2">
      <c r="A1" s="6" t="s">
        <v>6</v>
      </c>
      <c r="B1" s="6" t="s">
        <v>7</v>
      </c>
      <c r="C1" s="6" t="s">
        <v>12</v>
      </c>
      <c r="D1" s="6" t="s">
        <v>9</v>
      </c>
      <c r="E1" s="6" t="s">
        <v>10</v>
      </c>
      <c r="F1" s="3" t="s">
        <v>0</v>
      </c>
      <c r="G1" s="3" t="s">
        <v>1</v>
      </c>
      <c r="H1" s="3" t="s">
        <v>2</v>
      </c>
      <c r="I1" s="7" t="s">
        <v>11</v>
      </c>
      <c r="J1" s="3" t="s">
        <v>5</v>
      </c>
      <c r="K1" s="3" t="s">
        <v>3</v>
      </c>
      <c r="L1" s="2" t="s">
        <v>4</v>
      </c>
      <c r="M1" s="6" t="s">
        <v>8</v>
      </c>
      <c r="N1" s="6" t="s">
        <v>13</v>
      </c>
      <c r="O1" s="6" t="s">
        <v>14</v>
      </c>
      <c r="P1" s="6" t="s">
        <v>16</v>
      </c>
    </row>
    <row r="2" spans="1:16" x14ac:dyDescent="0.2">
      <c r="A2">
        <v>70</v>
      </c>
      <c r="B2">
        <v>12</v>
      </c>
      <c r="C2">
        <v>49</v>
      </c>
      <c r="D2">
        <v>1034</v>
      </c>
      <c r="E2">
        <v>66</v>
      </c>
      <c r="F2" s="1">
        <v>2.74</v>
      </c>
      <c r="G2" s="1">
        <v>8.18</v>
      </c>
      <c r="H2" s="1">
        <v>8.68</v>
      </c>
      <c r="I2" s="1">
        <v>6.61</v>
      </c>
      <c r="J2" s="1">
        <v>5.81</v>
      </c>
      <c r="K2" s="1">
        <v>9.6</v>
      </c>
      <c r="L2" s="4">
        <v>8.18</v>
      </c>
      <c r="M2" s="1">
        <f t="shared" ref="M2:M15" si="0">C2/12</f>
        <v>4.083333333333333</v>
      </c>
      <c r="N2" s="1">
        <f>L2/M2</f>
        <v>2.003265306122449</v>
      </c>
    </row>
    <row r="3" spans="1:16" x14ac:dyDescent="0.2">
      <c r="A3">
        <v>71</v>
      </c>
      <c r="B3">
        <v>8</v>
      </c>
      <c r="C3">
        <v>57</v>
      </c>
      <c r="D3">
        <v>1034</v>
      </c>
      <c r="E3">
        <v>66</v>
      </c>
      <c r="F3" s="1">
        <v>3.92</v>
      </c>
      <c r="G3" s="1">
        <v>9.68</v>
      </c>
      <c r="H3" s="1">
        <v>10.37</v>
      </c>
      <c r="I3" s="1">
        <v>7.86</v>
      </c>
      <c r="J3" s="1">
        <v>6.95</v>
      </c>
      <c r="K3" s="1">
        <v>11.8</v>
      </c>
      <c r="L3" s="4">
        <v>13.74</v>
      </c>
      <c r="M3" s="1">
        <f t="shared" si="0"/>
        <v>4.75</v>
      </c>
      <c r="N3" s="1">
        <f t="shared" ref="N2:N15" si="1">L3/M3</f>
        <v>2.8926315789473684</v>
      </c>
      <c r="O3" s="1">
        <f>(L3-L2)/(M3-M2)</f>
        <v>8.3399999999999963</v>
      </c>
      <c r="P3" s="1">
        <f t="shared" ref="P3:P15" si="2">(M3+M2)/2</f>
        <v>4.4166666666666661</v>
      </c>
    </row>
    <row r="4" spans="1:16" x14ac:dyDescent="0.2">
      <c r="A4">
        <v>72</v>
      </c>
      <c r="B4">
        <v>7</v>
      </c>
      <c r="C4">
        <v>68</v>
      </c>
      <c r="D4">
        <v>1034</v>
      </c>
      <c r="E4">
        <v>66</v>
      </c>
      <c r="F4" s="1">
        <v>5.2</v>
      </c>
      <c r="G4" s="1">
        <v>10.58</v>
      </c>
      <c r="H4" s="1">
        <v>12.09</v>
      </c>
      <c r="I4" s="1">
        <v>8.73</v>
      </c>
      <c r="J4" s="1">
        <v>8</v>
      </c>
      <c r="K4" s="1">
        <v>14.15</v>
      </c>
      <c r="L4" s="4">
        <v>20.170000000000002</v>
      </c>
      <c r="M4" s="1">
        <f t="shared" si="0"/>
        <v>5.666666666666667</v>
      </c>
      <c r="N4" s="1">
        <f t="shared" si="1"/>
        <v>3.5594117647058825</v>
      </c>
      <c r="O4" s="1">
        <f t="shared" ref="O3:O15" si="3">(L4-L3)/(M4-M3)</f>
        <v>7.0145454545454538</v>
      </c>
      <c r="P4" s="1">
        <f t="shared" si="2"/>
        <v>5.2083333333333339</v>
      </c>
    </row>
    <row r="5" spans="1:16" x14ac:dyDescent="0.2">
      <c r="A5">
        <v>73</v>
      </c>
      <c r="B5">
        <v>9</v>
      </c>
      <c r="C5">
        <v>82</v>
      </c>
      <c r="D5">
        <v>1023</v>
      </c>
      <c r="E5">
        <v>77</v>
      </c>
      <c r="F5" s="1">
        <v>7.03</v>
      </c>
      <c r="G5" s="1">
        <v>11.44</v>
      </c>
      <c r="H5" s="1">
        <v>13.97</v>
      </c>
      <c r="I5" s="1">
        <v>9.5299999999999994</v>
      </c>
      <c r="J5" s="1">
        <v>9.35</v>
      </c>
      <c r="K5" s="1">
        <v>16.8</v>
      </c>
      <c r="L5" s="4">
        <v>29.15</v>
      </c>
      <c r="M5" s="1">
        <f t="shared" si="0"/>
        <v>6.833333333333333</v>
      </c>
      <c r="N5" s="1">
        <f t="shared" si="1"/>
        <v>4.2658536585365852</v>
      </c>
      <c r="O5" s="1">
        <f t="shared" si="3"/>
        <v>7.6971428571428584</v>
      </c>
      <c r="P5" s="1">
        <f t="shared" si="2"/>
        <v>6.25</v>
      </c>
    </row>
    <row r="6" spans="1:16" x14ac:dyDescent="0.2">
      <c r="A6">
        <v>74</v>
      </c>
      <c r="B6">
        <v>6</v>
      </c>
      <c r="C6">
        <v>91</v>
      </c>
      <c r="D6">
        <v>990</v>
      </c>
      <c r="E6">
        <v>110</v>
      </c>
      <c r="F6" s="1">
        <v>8.44</v>
      </c>
      <c r="G6" s="1">
        <v>13.04</v>
      </c>
      <c r="H6" s="1">
        <v>15.13</v>
      </c>
      <c r="I6" s="1">
        <v>11.07</v>
      </c>
      <c r="J6" s="1">
        <v>10.42</v>
      </c>
      <c r="K6" s="1">
        <v>17.649999999999999</v>
      </c>
      <c r="L6" s="4">
        <v>40.950000000000003</v>
      </c>
      <c r="M6" s="1">
        <f t="shared" si="0"/>
        <v>7.583333333333333</v>
      </c>
      <c r="N6" s="1">
        <f t="shared" si="1"/>
        <v>5.4</v>
      </c>
      <c r="O6" s="1">
        <f t="shared" si="3"/>
        <v>15.73333333333334</v>
      </c>
      <c r="P6" s="1">
        <f t="shared" si="2"/>
        <v>7.208333333333333</v>
      </c>
    </row>
    <row r="7" spans="1:16" x14ac:dyDescent="0.2">
      <c r="A7">
        <v>75</v>
      </c>
      <c r="B7">
        <v>7</v>
      </c>
      <c r="C7">
        <v>104</v>
      </c>
      <c r="D7">
        <v>990</v>
      </c>
      <c r="E7">
        <v>110</v>
      </c>
      <c r="F7" s="1">
        <v>10.11</v>
      </c>
      <c r="G7" s="1">
        <v>14.16</v>
      </c>
      <c r="H7" s="1">
        <v>16.38</v>
      </c>
      <c r="I7" s="1">
        <v>11.55</v>
      </c>
      <c r="J7" s="1">
        <v>11.41</v>
      </c>
      <c r="K7" s="1">
        <v>18.95</v>
      </c>
      <c r="L7" s="4">
        <v>53.46</v>
      </c>
      <c r="M7" s="1">
        <f t="shared" si="0"/>
        <v>8.6666666666666661</v>
      </c>
      <c r="N7" s="1">
        <f t="shared" si="1"/>
        <v>6.1684615384615391</v>
      </c>
      <c r="O7" s="1">
        <f t="shared" si="3"/>
        <v>11.547692307692309</v>
      </c>
      <c r="P7" s="1">
        <f t="shared" si="2"/>
        <v>8.125</v>
      </c>
    </row>
    <row r="8" spans="1:16" x14ac:dyDescent="0.2">
      <c r="A8">
        <v>76</v>
      </c>
      <c r="B8">
        <v>5</v>
      </c>
      <c r="C8">
        <v>114</v>
      </c>
      <c r="D8">
        <v>990</v>
      </c>
      <c r="E8">
        <v>110</v>
      </c>
      <c r="F8" s="1">
        <v>11.07</v>
      </c>
      <c r="G8" s="1">
        <v>14.78</v>
      </c>
      <c r="H8" s="1">
        <v>17.12</v>
      </c>
      <c r="I8" s="1">
        <v>14.75</v>
      </c>
      <c r="J8" s="1">
        <v>11.93</v>
      </c>
      <c r="K8" s="1">
        <v>19.850000000000001</v>
      </c>
      <c r="L8" s="4">
        <v>64.95</v>
      </c>
      <c r="M8" s="1">
        <f t="shared" si="0"/>
        <v>9.5</v>
      </c>
      <c r="N8" s="1">
        <f t="shared" si="1"/>
        <v>6.8368421052631581</v>
      </c>
      <c r="O8" s="1">
        <f t="shared" si="3"/>
        <v>13.787999999999993</v>
      </c>
      <c r="P8" s="1">
        <f t="shared" si="2"/>
        <v>9.0833333333333321</v>
      </c>
    </row>
    <row r="9" spans="1:16" x14ac:dyDescent="0.2">
      <c r="A9">
        <v>76</v>
      </c>
      <c r="B9">
        <v>12</v>
      </c>
      <c r="C9">
        <v>121</v>
      </c>
      <c r="D9">
        <v>990</v>
      </c>
      <c r="E9">
        <v>110</v>
      </c>
      <c r="F9" s="1">
        <v>11.4</v>
      </c>
      <c r="G9" s="1">
        <v>15.7</v>
      </c>
      <c r="H9" s="1"/>
      <c r="I9" s="1"/>
      <c r="J9" s="1">
        <v>12.1</v>
      </c>
      <c r="K9" s="1"/>
      <c r="L9" s="4">
        <v>70.41</v>
      </c>
      <c r="M9" s="1">
        <f t="shared" si="0"/>
        <v>10.083333333333334</v>
      </c>
      <c r="N9" s="1">
        <f t="shared" si="1"/>
        <v>6.9828099173553708</v>
      </c>
      <c r="O9" s="1">
        <f t="shared" si="3"/>
        <v>9.3599999999999799</v>
      </c>
      <c r="P9" s="1">
        <f t="shared" si="2"/>
        <v>9.7916666666666679</v>
      </c>
    </row>
    <row r="10" spans="1:16" x14ac:dyDescent="0.2">
      <c r="A10">
        <v>77</v>
      </c>
      <c r="B10">
        <v>5</v>
      </c>
      <c r="C10">
        <v>126</v>
      </c>
      <c r="D10">
        <v>990</v>
      </c>
      <c r="E10">
        <v>110</v>
      </c>
      <c r="F10" s="1">
        <v>12.1</v>
      </c>
      <c r="G10" s="1">
        <v>15.69</v>
      </c>
      <c r="H10" s="1">
        <v>17.77</v>
      </c>
      <c r="I10" s="1">
        <v>15.72</v>
      </c>
      <c r="J10" s="1">
        <v>12.48</v>
      </c>
      <c r="K10" s="1">
        <v>20.3</v>
      </c>
      <c r="L10" s="4">
        <v>75.28</v>
      </c>
      <c r="M10" s="1">
        <f t="shared" si="0"/>
        <v>10.5</v>
      </c>
      <c r="N10" s="1">
        <f t="shared" si="1"/>
        <v>7.1695238095238096</v>
      </c>
      <c r="O10" s="1">
        <f t="shared" si="3"/>
        <v>11.688000000000027</v>
      </c>
      <c r="P10" s="1">
        <f t="shared" si="2"/>
        <v>10.291666666666668</v>
      </c>
    </row>
    <row r="11" spans="1:16" x14ac:dyDescent="0.2">
      <c r="A11">
        <v>78</v>
      </c>
      <c r="B11">
        <v>6</v>
      </c>
      <c r="C11">
        <v>139</v>
      </c>
      <c r="D11">
        <v>968</v>
      </c>
      <c r="E11">
        <v>132</v>
      </c>
      <c r="F11" s="1">
        <v>13.88</v>
      </c>
      <c r="G11" s="1">
        <v>16.329999999999998</v>
      </c>
      <c r="H11" s="1">
        <v>18.91</v>
      </c>
      <c r="I11" s="1">
        <v>16.25</v>
      </c>
      <c r="J11" s="1">
        <v>13.51</v>
      </c>
      <c r="K11" s="1">
        <v>21.6</v>
      </c>
      <c r="L11" s="4">
        <v>90.43</v>
      </c>
      <c r="M11" s="1">
        <f t="shared" si="0"/>
        <v>11.583333333333334</v>
      </c>
      <c r="N11" s="1">
        <f t="shared" si="1"/>
        <v>7.8069064748201438</v>
      </c>
      <c r="O11" s="1">
        <f t="shared" si="3"/>
        <v>13.984615384615383</v>
      </c>
      <c r="P11" s="1">
        <f>(M11+M10)/2</f>
        <v>11.041666666666668</v>
      </c>
    </row>
    <row r="12" spans="1:16" x14ac:dyDescent="0.2">
      <c r="A12">
        <v>79</v>
      </c>
      <c r="B12">
        <v>6</v>
      </c>
      <c r="C12">
        <v>151</v>
      </c>
      <c r="D12">
        <v>968</v>
      </c>
      <c r="E12">
        <v>132</v>
      </c>
      <c r="F12" s="1">
        <v>13.45</v>
      </c>
      <c r="G12" s="1">
        <v>16.670000000000002</v>
      </c>
      <c r="H12" s="1">
        <v>18.55</v>
      </c>
      <c r="I12" s="1">
        <v>13.49</v>
      </c>
      <c r="J12" s="1">
        <v>13.62</v>
      </c>
      <c r="K12" s="1">
        <v>22</v>
      </c>
      <c r="L12" s="4">
        <v>94.04</v>
      </c>
      <c r="M12" s="1">
        <f t="shared" si="0"/>
        <v>12.583333333333334</v>
      </c>
      <c r="N12" s="1">
        <f t="shared" si="1"/>
        <v>7.4733774834437083</v>
      </c>
      <c r="O12" s="1">
        <f t="shared" si="3"/>
        <v>3.6099999999999994</v>
      </c>
      <c r="P12" s="1">
        <f t="shared" si="2"/>
        <v>12.083333333333334</v>
      </c>
    </row>
    <row r="13" spans="1:16" x14ac:dyDescent="0.2">
      <c r="A13">
        <v>80</v>
      </c>
      <c r="B13">
        <v>8</v>
      </c>
      <c r="C13">
        <v>165</v>
      </c>
      <c r="D13">
        <v>957</v>
      </c>
      <c r="E13">
        <v>143</v>
      </c>
      <c r="F13" s="1">
        <v>15.53</v>
      </c>
      <c r="G13" s="1">
        <v>17.72</v>
      </c>
      <c r="H13" s="1">
        <v>19.989999999999998</v>
      </c>
      <c r="I13" s="1">
        <v>17.7</v>
      </c>
      <c r="J13" s="1">
        <v>14.38</v>
      </c>
      <c r="K13" s="1">
        <v>22.45</v>
      </c>
      <c r="L13" s="4">
        <v>109.59</v>
      </c>
      <c r="M13" s="1">
        <f t="shared" si="0"/>
        <v>13.75</v>
      </c>
      <c r="N13" s="1">
        <f t="shared" si="1"/>
        <v>7.9701818181818185</v>
      </c>
      <c r="O13" s="1">
        <f t="shared" si="3"/>
        <v>13.328571428571433</v>
      </c>
      <c r="P13" s="1">
        <f t="shared" si="2"/>
        <v>13.166666666666668</v>
      </c>
    </row>
    <row r="14" spans="1:16" x14ac:dyDescent="0.2">
      <c r="A14">
        <v>81</v>
      </c>
      <c r="B14">
        <v>8</v>
      </c>
      <c r="C14">
        <v>177</v>
      </c>
      <c r="D14">
        <v>957</v>
      </c>
      <c r="E14">
        <v>143</v>
      </c>
      <c r="F14" s="1">
        <v>15.94</v>
      </c>
      <c r="G14" s="1">
        <v>18.329999999999998</v>
      </c>
      <c r="H14" s="1">
        <v>20.36</v>
      </c>
      <c r="I14" s="1">
        <v>18.41</v>
      </c>
      <c r="J14" s="1">
        <v>14.57</v>
      </c>
      <c r="K14" s="1">
        <v>22.95</v>
      </c>
      <c r="L14" s="4">
        <v>116.07</v>
      </c>
      <c r="M14" s="1">
        <f t="shared" si="0"/>
        <v>14.75</v>
      </c>
      <c r="N14" s="1">
        <f t="shared" si="1"/>
        <v>7.8691525423728805</v>
      </c>
      <c r="O14" s="1">
        <f t="shared" si="3"/>
        <v>6.4799999999999898</v>
      </c>
      <c r="P14" s="1">
        <f t="shared" si="2"/>
        <v>14.25</v>
      </c>
    </row>
    <row r="15" spans="1:16" x14ac:dyDescent="0.2">
      <c r="A15">
        <v>82</v>
      </c>
      <c r="B15">
        <v>5</v>
      </c>
      <c r="C15">
        <v>186</v>
      </c>
      <c r="D15">
        <v>957</v>
      </c>
      <c r="E15">
        <v>143</v>
      </c>
      <c r="F15" s="1">
        <v>16.46</v>
      </c>
      <c r="G15" s="1">
        <v>18.829999999999998</v>
      </c>
      <c r="H15" s="1">
        <v>20.67</v>
      </c>
      <c r="I15" s="1">
        <v>18.850000000000001</v>
      </c>
      <c r="J15" s="1">
        <v>14.8</v>
      </c>
      <c r="K15" s="1">
        <v>22.85</v>
      </c>
      <c r="L15" s="4">
        <v>122.76</v>
      </c>
      <c r="M15" s="1">
        <f t="shared" si="0"/>
        <v>15.5</v>
      </c>
      <c r="N15" s="1">
        <f t="shared" si="1"/>
        <v>7.92</v>
      </c>
      <c r="O15" s="1">
        <f t="shared" si="3"/>
        <v>8.9200000000000159</v>
      </c>
      <c r="P15" s="1">
        <f t="shared" si="2"/>
        <v>15.125</v>
      </c>
    </row>
  </sheetData>
  <phoneticPr fontId="0" type="noConversion"/>
  <pageMargins left="0.75" right="0.75" top="1" bottom="1" header="0.5" footer="0.5"/>
  <pageSetup paperSize="9" scale="87" orientation="landscape" horizontalDpi="300" verticalDpi="300" r:id="rId1"/>
  <headerFooter alignWithMargins="0"/>
  <rowBreaks count="1" manualBreakCount="1">
    <brk id="39" max="15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15" sqref="N15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3x3 S=26.4</vt:lpstr>
      <vt:lpstr>3x3 S=24.2</vt:lpstr>
      <vt:lpstr>3x3 S=17.4</vt:lpstr>
      <vt:lpstr>3x3 S=15.8</vt:lpstr>
      <vt:lpstr>solution</vt:lpstr>
    </vt:vector>
  </TitlesOfParts>
  <Company>Ins. Sup. de Agronomia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Ins. Sup. de Agronomia</dc:creator>
  <cp:lastModifiedBy>joanaap</cp:lastModifiedBy>
  <cp:lastPrinted>2012-10-12T22:07:55Z</cp:lastPrinted>
  <dcterms:created xsi:type="dcterms:W3CDTF">1999-02-26T11:03:47Z</dcterms:created>
  <dcterms:modified xsi:type="dcterms:W3CDTF">2014-10-25T01:37:01Z</dcterms:modified>
</cp:coreProperties>
</file>