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5_OperationsReserch\2024-2025_IOA\"/>
    </mc:Choice>
  </mc:AlternateContent>
  <bookViews>
    <workbookView xWindow="0" yWindow="0" windowWidth="23040" windowHeight="9192"/>
  </bookViews>
  <sheets>
    <sheet name="Po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47" i="1" l="1"/>
  <c r="D61" i="1" l="1"/>
  <c r="F61" i="1"/>
  <c r="D70" i="1"/>
  <c r="D28" i="1"/>
  <c r="J49" i="1" l="1"/>
  <c r="J34" i="1"/>
  <c r="J33" i="1"/>
  <c r="C35" i="1"/>
  <c r="I35" i="1"/>
  <c r="D35" i="1"/>
  <c r="D50" i="1" s="1"/>
  <c r="D48" i="1" s="1"/>
  <c r="E35" i="1"/>
  <c r="E50" i="1" s="1"/>
  <c r="E48" i="1" s="1"/>
  <c r="F35" i="1"/>
  <c r="G35" i="1"/>
  <c r="H35" i="1"/>
  <c r="I32" i="1"/>
  <c r="D41" i="1" s="1"/>
  <c r="D32" i="1"/>
  <c r="E32" i="1"/>
  <c r="F32" i="1"/>
  <c r="G32" i="1"/>
  <c r="H32" i="1"/>
  <c r="J21" i="1"/>
  <c r="J22" i="1"/>
  <c r="AK8" i="1"/>
  <c r="AK10" i="1"/>
  <c r="AK7" i="1"/>
  <c r="AJ9" i="1"/>
  <c r="AK9" i="1" s="1"/>
  <c r="Y7" i="1"/>
  <c r="AB6" i="1"/>
  <c r="I50" i="1" l="1"/>
  <c r="J50" i="1" s="1"/>
  <c r="H50" i="1"/>
  <c r="H48" i="1" s="1"/>
  <c r="C50" i="1"/>
  <c r="G50" i="1"/>
  <c r="G47" i="1" s="1"/>
  <c r="F50" i="1"/>
  <c r="F48" i="1" s="1"/>
  <c r="E47" i="1"/>
  <c r="D47" i="1"/>
  <c r="F47" i="1"/>
  <c r="H47" i="1"/>
  <c r="G48" i="1"/>
  <c r="G62" i="1" s="1"/>
  <c r="G63" i="1" s="1"/>
  <c r="J35" i="1"/>
  <c r="I48" i="1" l="1"/>
  <c r="I47" i="1"/>
  <c r="D56" i="1" s="1"/>
  <c r="C48" i="1"/>
  <c r="C62" i="1" s="1"/>
  <c r="D62" i="1"/>
  <c r="D63" i="1" s="1"/>
  <c r="G61" i="1"/>
  <c r="G64" i="1"/>
  <c r="F62" i="1"/>
  <c r="I61" i="1"/>
  <c r="E62" i="1"/>
  <c r="H62" i="1"/>
  <c r="I62" i="1"/>
  <c r="J48" i="1"/>
  <c r="D64" i="1" l="1"/>
  <c r="H63" i="1"/>
  <c r="H64" i="1"/>
  <c r="E63" i="1"/>
  <c r="E64" i="1"/>
  <c r="E61" i="1"/>
  <c r="I63" i="1"/>
  <c r="I64" i="1"/>
  <c r="C63" i="1"/>
  <c r="C64" i="1"/>
  <c r="F63" i="1"/>
  <c r="F64" i="1"/>
  <c r="C61" i="1"/>
  <c r="H61" i="1"/>
</calcChain>
</file>

<file path=xl/sharedStrings.xml><?xml version="1.0" encoding="utf-8"?>
<sst xmlns="http://schemas.openxmlformats.org/spreadsheetml/2006/main" count="161" uniqueCount="79">
  <si>
    <t>optimality</t>
  </si>
  <si>
    <t>every coefficient in Row 0 is ≥ 0</t>
  </si>
  <si>
    <t>entering var</t>
  </si>
  <si>
    <t>most negative coefficient in Row 0</t>
  </si>
  <si>
    <t>leaving var</t>
  </si>
  <si>
    <t>row with the smallest positive ratio RHS /aij</t>
  </si>
  <si>
    <t>Poets' Woods</t>
  </si>
  <si>
    <t xml:space="preserve">Z = </t>
  </si>
  <si>
    <t>x1</t>
  </si>
  <si>
    <t>+</t>
  </si>
  <si>
    <t>x2</t>
  </si>
  <si>
    <t>Z</t>
  </si>
  <si>
    <t>Max</t>
  </si>
  <si>
    <t>subject to:</t>
  </si>
  <si>
    <t>&lt;=</t>
  </si>
  <si>
    <t>(days of work)</t>
  </si>
  <si>
    <t>(ha pine)</t>
  </si>
  <si>
    <t>(ha hardwoods)</t>
  </si>
  <si>
    <t>&gt;=</t>
  </si>
  <si>
    <t>Points</t>
  </si>
  <si>
    <t>z</t>
  </si>
  <si>
    <t>A</t>
  </si>
  <si>
    <t>B</t>
  </si>
  <si>
    <t>C</t>
  </si>
  <si>
    <t>D</t>
  </si>
  <si>
    <t>E</t>
  </si>
  <si>
    <t>basic var</t>
  </si>
  <si>
    <t>coefficients</t>
  </si>
  <si>
    <t>RHS</t>
  </si>
  <si>
    <t>s1</t>
  </si>
  <si>
    <t>s2</t>
  </si>
  <si>
    <t>s3</t>
  </si>
  <si>
    <t>R0</t>
  </si>
  <si>
    <t>R1</t>
  </si>
  <si>
    <t>S1</t>
  </si>
  <si>
    <t>-</t>
  </si>
  <si>
    <t>R2</t>
  </si>
  <si>
    <t>S2</t>
  </si>
  <si>
    <t>R3</t>
  </si>
  <si>
    <t>S3</t>
  </si>
  <si>
    <t>R0-(-120)*R2</t>
  </si>
  <si>
    <t>R3-(3)*R2</t>
  </si>
  <si>
    <t>Corner point A</t>
  </si>
  <si>
    <t>(x1,x2) =</t>
  </si>
  <si>
    <t>(0,0)</t>
  </si>
  <si>
    <t>no area was planted (either of pine or hardwoods)</t>
  </si>
  <si>
    <t>(S1,S2,S3) =</t>
  </si>
  <si>
    <t>(40,50,180)</t>
  </si>
  <si>
    <t>no resources were used</t>
  </si>
  <si>
    <t>Z=</t>
  </si>
  <si>
    <t>Corner point B</t>
  </si>
  <si>
    <t>(0,50)</t>
  </si>
  <si>
    <t>min ratio test</t>
  </si>
  <si>
    <t>(40,0,30)</t>
  </si>
  <si>
    <t>total area of hardwoods was planted , no area of pine planted</t>
  </si>
  <si>
    <t xml:space="preserve">no area left for hardwoods (S2=0) </t>
  </si>
  <si>
    <t>total area of pine available (S1=40)</t>
  </si>
  <si>
    <t>30 hours of management time left (S3=30)</t>
  </si>
  <si>
    <t>R0-(-90)*R3</t>
  </si>
  <si>
    <t>R1-(3)*R3</t>
  </si>
  <si>
    <t>R3/2</t>
  </si>
  <si>
    <t>R0-(-15)*R1</t>
  </si>
  <si>
    <t>R1/1.5</t>
  </si>
  <si>
    <t>R2-(1)*R1</t>
  </si>
  <si>
    <t>R3-(-1.5)*R1</t>
  </si>
  <si>
    <t>Corner point C</t>
  </si>
  <si>
    <t>(15,50)</t>
  </si>
  <si>
    <t>(25,0,0)</t>
  </si>
  <si>
    <t>15  ha of Pine woods planted and 50 ha of harwoods planted</t>
  </si>
  <si>
    <t>no time left for managemant (S3=0)</t>
  </si>
  <si>
    <t xml:space="preserve">25 ha of area available for pine woods' plantation (S1=25) </t>
  </si>
  <si>
    <t>Corner point D</t>
  </si>
  <si>
    <t>(40,33.33)</t>
  </si>
  <si>
    <t>(0,16.66,0)</t>
  </si>
  <si>
    <t xml:space="preserve">16.66 ha left for hardwoods to be planted (S2=16.66) </t>
  </si>
  <si>
    <t xml:space="preserve">no area available for pine woods' plantation (S1=0) </t>
  </si>
  <si>
    <t>40 ha of Pine woods planted and 33.33 ha of harwoods planted</t>
  </si>
  <si>
    <t>Optimality reached!!</t>
  </si>
  <si>
    <t>(no negative coeff in 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</si>
</sst>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BF9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7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7" fillId="3" borderId="0" xfId="0" quotePrefix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4" borderId="0" xfId="1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7" fillId="5" borderId="0" xfId="0" quotePrefix="1" applyFont="1" applyFill="1" applyAlignment="1">
      <alignment horizontal="center" vertical="center"/>
    </xf>
    <xf numFmtId="0" fontId="6" fillId="5" borderId="0" xfId="1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/>
    <xf numFmtId="0" fontId="9" fillId="5" borderId="0" xfId="0" applyFont="1" applyFill="1"/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0" xfId="0" quotePrefix="1" applyFill="1"/>
    <xf numFmtId="0" fontId="0" fillId="5" borderId="0" xfId="0" applyFill="1" applyAlignment="1">
      <alignment horizontal="left"/>
    </xf>
    <xf numFmtId="0" fontId="0" fillId="5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quotePrefix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7" fillId="0" borderId="14" xfId="0" quotePrefix="1" applyFont="1" applyFill="1" applyBorder="1" applyAlignment="1">
      <alignment horizontal="center"/>
    </xf>
    <xf numFmtId="0" fontId="7" fillId="4" borderId="14" xfId="0" quotePrefix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0" xfId="0" applyFont="1" applyFill="1" applyAlignment="1">
      <alignment horizontal="right"/>
    </xf>
    <xf numFmtId="0" fontId="9" fillId="9" borderId="0" xfId="0" applyFont="1" applyFill="1" applyAlignment="1">
      <alignment horizontal="left"/>
    </xf>
    <xf numFmtId="0" fontId="9" fillId="8" borderId="0" xfId="0" applyFont="1" applyFill="1" applyAlignment="1">
      <alignment horizontal="right"/>
    </xf>
    <xf numFmtId="0" fontId="9" fillId="8" borderId="0" xfId="0" applyFont="1" applyFill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9" fillId="10" borderId="0" xfId="0" applyFont="1" applyFill="1" applyAlignment="1">
      <alignment horizontal="right"/>
    </xf>
    <xf numFmtId="0" fontId="9" fillId="10" borderId="0" xfId="0" applyFont="1" applyFill="1" applyAlignment="1">
      <alignment horizontal="left"/>
    </xf>
    <xf numFmtId="0" fontId="9" fillId="10" borderId="15" xfId="0" applyFont="1" applyFill="1" applyBorder="1" applyAlignment="1">
      <alignment horizontal="center"/>
    </xf>
    <xf numFmtId="0" fontId="9" fillId="11" borderId="0" xfId="0" applyFont="1" applyFill="1" applyAlignment="1">
      <alignment horizontal="right"/>
    </xf>
    <xf numFmtId="0" fontId="9" fillId="11" borderId="0" xfId="0" applyFont="1" applyFill="1" applyAlignment="1">
      <alignment horizontal="left"/>
    </xf>
    <xf numFmtId="0" fontId="9" fillId="11" borderId="15" xfId="0" applyFont="1" applyFill="1" applyBorder="1" applyAlignment="1">
      <alignment horizontal="center"/>
    </xf>
    <xf numFmtId="0" fontId="13" fillId="0" borderId="0" xfId="0" applyFont="1"/>
    <xf numFmtId="0" fontId="1" fillId="0" borderId="0" xfId="0" applyFont="1"/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Lab1.MaasaiSetup" xfId="1"/>
  </cellStyles>
  <dxfs count="0"/>
  <tableStyles count="0" defaultTableStyle="TableStyleMedium2" defaultPivotStyle="PivotStyleLight16"/>
  <colors>
    <mruColors>
      <color rgb="FF96B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Poet!$AE$5</c:f>
              <c:strCache>
                <c:ptCount val="1"/>
                <c:pt idx="0">
                  <c:v>(days of work)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Poet!$Y$6:$Y$7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Poet!$AB$6:$AB$7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16-4A12-A81D-8F17F7E8CCA6}"/>
            </c:ext>
          </c:extLst>
        </c:ser>
        <c:ser>
          <c:idx val="1"/>
          <c:order val="1"/>
          <c:tx>
            <c:strRef>
              <c:f>Poet!$AE$9</c:f>
              <c:strCache>
                <c:ptCount val="1"/>
                <c:pt idx="0">
                  <c:v>(ha pine)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Poet!$Y$10:$Y$11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Poet!$AB$10:$AB$11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16-4A12-A81D-8F17F7E8CCA6}"/>
            </c:ext>
          </c:extLst>
        </c:ser>
        <c:ser>
          <c:idx val="2"/>
          <c:order val="2"/>
          <c:tx>
            <c:strRef>
              <c:f>Poet!$AE$13</c:f>
              <c:strCache>
                <c:ptCount val="1"/>
                <c:pt idx="0">
                  <c:v>(ha hardwoods)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Poet!$Y$14:$Y$15</c:f>
              <c:numCache>
                <c:formatCode>General</c:formatCode>
                <c:ptCount val="2"/>
                <c:pt idx="0">
                  <c:v>0</c:v>
                </c:pt>
                <c:pt idx="1">
                  <c:v>150</c:v>
                </c:pt>
              </c:numCache>
            </c:numRef>
          </c:xVal>
          <c:yVal>
            <c:numRef>
              <c:f>Poet!$AB$14:$AB$15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16-4A12-A81D-8F17F7E8C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67583"/>
        <c:axId val="2076068831"/>
      </c:scatterChart>
      <c:valAx>
        <c:axId val="2076067583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8831"/>
        <c:crosses val="autoZero"/>
        <c:crossBetween val="midCat"/>
        <c:majorUnit val="5"/>
      </c:valAx>
      <c:valAx>
        <c:axId val="2076068831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067583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528032</xdr:colOff>
      <xdr:row>9</xdr:row>
      <xdr:rowOff>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28" t="50854" r="5064" b="599"/>
        <a:stretch/>
      </xdr:blipFill>
      <xdr:spPr>
        <a:xfrm>
          <a:off x="0" y="0"/>
          <a:ext cx="6014432" cy="18288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397626</xdr:colOff>
      <xdr:row>4</xdr:row>
      <xdr:rowOff>181147</xdr:rowOff>
    </xdr:from>
    <xdr:to>
      <xdr:col>16</xdr:col>
      <xdr:colOff>397280</xdr:colOff>
      <xdr:row>9</xdr:row>
      <xdr:rowOff>162823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4240" y="1090352"/>
          <a:ext cx="2744585" cy="890880"/>
        </a:xfrm>
        <a:prstGeom prst="rect">
          <a:avLst/>
        </a:prstGeom>
      </xdr:spPr>
    </xdr:pic>
    <xdr:clientData/>
  </xdr:twoCellAnchor>
  <xdr:twoCellAnchor>
    <xdr:from>
      <xdr:col>14</xdr:col>
      <xdr:colOff>485986</xdr:colOff>
      <xdr:row>15</xdr:row>
      <xdr:rowOff>30904</xdr:rowOff>
    </xdr:from>
    <xdr:to>
      <xdr:col>22</xdr:col>
      <xdr:colOff>208703</xdr:colOff>
      <xdr:row>30</xdr:row>
      <xdr:rowOff>41910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182730</xdr:colOff>
      <xdr:row>20</xdr:row>
      <xdr:rowOff>120797</xdr:rowOff>
    </xdr:from>
    <xdr:to>
      <xdr:col>17</xdr:col>
      <xdr:colOff>593865</xdr:colOff>
      <xdr:row>28</xdr:row>
      <xdr:rowOff>88369</xdr:rowOff>
    </xdr:to>
    <xdr:sp macro="" textlink="">
      <xdr:nvSpPr>
        <xdr:cNvPr id="5" name="Freeform 4"/>
        <xdr:cNvSpPr/>
      </xdr:nvSpPr>
      <xdr:spPr>
        <a:xfrm>
          <a:off x="6934897" y="4078964"/>
          <a:ext cx="1638801" cy="1406905"/>
        </a:xfrm>
        <a:custGeom>
          <a:avLst/>
          <a:gdLst>
            <a:gd name="connsiteX0" fmla="*/ 0 w 1621597"/>
            <a:gd name="connsiteY0" fmla="*/ 1448926 h 1460187"/>
            <a:gd name="connsiteX1" fmla="*/ 7508 w 1621597"/>
            <a:gd name="connsiteY1" fmla="*/ 0 h 1460187"/>
            <a:gd name="connsiteX2" fmla="*/ 608099 w 1621597"/>
            <a:gd name="connsiteY2" fmla="*/ 11261 h 1460187"/>
            <a:gd name="connsiteX3" fmla="*/ 1621597 w 1621597"/>
            <a:gd name="connsiteY3" fmla="*/ 491734 h 1460187"/>
            <a:gd name="connsiteX4" fmla="*/ 1614089 w 1621597"/>
            <a:gd name="connsiteY4" fmla="*/ 1460187 h 1460187"/>
            <a:gd name="connsiteX5" fmla="*/ 0 w 1621597"/>
            <a:gd name="connsiteY5" fmla="*/ 1448926 h 146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621597" h="1460187">
              <a:moveTo>
                <a:pt x="0" y="1448926"/>
              </a:moveTo>
              <a:cubicBezTo>
                <a:pt x="2503" y="965951"/>
                <a:pt x="5005" y="482975"/>
                <a:pt x="7508" y="0"/>
              </a:cubicBezTo>
              <a:lnTo>
                <a:pt x="608099" y="11261"/>
              </a:lnTo>
              <a:lnTo>
                <a:pt x="1621597" y="491734"/>
              </a:lnTo>
              <a:cubicBezTo>
                <a:pt x="1619094" y="814552"/>
                <a:pt x="1616592" y="1137369"/>
                <a:pt x="1614089" y="1460187"/>
              </a:cubicBezTo>
              <a:lnTo>
                <a:pt x="0" y="1448926"/>
              </a:lnTo>
              <a:close/>
            </a:path>
          </a:pathLst>
        </a:custGeom>
        <a:solidFill>
          <a:srgbClr val="96B080">
            <a:alpha val="16863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149623</xdr:colOff>
      <xdr:row>26</xdr:row>
      <xdr:rowOff>30707</xdr:rowOff>
    </xdr:from>
    <xdr:to>
      <xdr:col>16</xdr:col>
      <xdr:colOff>164641</xdr:colOff>
      <xdr:row>28</xdr:row>
      <xdr:rowOff>117043</xdr:rowOff>
    </xdr:to>
    <xdr:sp macro="" textlink="">
      <xdr:nvSpPr>
        <xdr:cNvPr id="6" name="TextBox 5"/>
        <xdr:cNvSpPr txBox="1"/>
      </xdr:nvSpPr>
      <xdr:spPr>
        <a:xfrm>
          <a:off x="6901790" y="5078957"/>
          <a:ext cx="628851" cy="446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</a:rPr>
            <a:t>A (0,0); Z=0 </a:t>
          </a:r>
        </a:p>
      </xdr:txBody>
    </xdr:sp>
    <xdr:clientData/>
  </xdr:twoCellAnchor>
  <xdr:twoCellAnchor>
    <xdr:from>
      <xdr:col>15</xdr:col>
      <xdr:colOff>112088</xdr:colOff>
      <xdr:row>20</xdr:row>
      <xdr:rowOff>74397</xdr:rowOff>
    </xdr:from>
    <xdr:to>
      <xdr:col>16</xdr:col>
      <xdr:colOff>425627</xdr:colOff>
      <xdr:row>23</xdr:row>
      <xdr:rowOff>63136</xdr:rowOff>
    </xdr:to>
    <xdr:sp macro="" textlink="">
      <xdr:nvSpPr>
        <xdr:cNvPr id="7" name="TextBox 6"/>
        <xdr:cNvSpPr txBox="1"/>
      </xdr:nvSpPr>
      <xdr:spPr>
        <a:xfrm>
          <a:off x="6864255" y="4021980"/>
          <a:ext cx="927372" cy="528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</a:rPr>
            <a:t>B (0,50); Z=6000 </a:t>
          </a:r>
        </a:p>
      </xdr:txBody>
    </xdr:sp>
    <xdr:clientData/>
  </xdr:twoCellAnchor>
  <xdr:twoCellAnchor>
    <xdr:from>
      <xdr:col>16</xdr:col>
      <xdr:colOff>134611</xdr:colOff>
      <xdr:row>18</xdr:row>
      <xdr:rowOff>107449</xdr:rowOff>
    </xdr:from>
    <xdr:to>
      <xdr:col>17</xdr:col>
      <xdr:colOff>448149</xdr:colOff>
      <xdr:row>21</xdr:row>
      <xdr:rowOff>78150</xdr:rowOff>
    </xdr:to>
    <xdr:sp macro="" textlink="">
      <xdr:nvSpPr>
        <xdr:cNvPr id="8" name="TextBox 7"/>
        <xdr:cNvSpPr txBox="1"/>
      </xdr:nvSpPr>
      <xdr:spPr>
        <a:xfrm>
          <a:off x="7500611" y="3695199"/>
          <a:ext cx="927371" cy="510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</a:rPr>
            <a:t>C (15,50); Z=7350 </a:t>
          </a:r>
        </a:p>
      </xdr:txBody>
    </xdr:sp>
    <xdr:clientData/>
  </xdr:twoCellAnchor>
  <xdr:twoCellAnchor>
    <xdr:from>
      <xdr:col>16</xdr:col>
      <xdr:colOff>262716</xdr:colOff>
      <xdr:row>22</xdr:row>
      <xdr:rowOff>170491</xdr:rowOff>
    </xdr:from>
    <xdr:to>
      <xdr:col>18</xdr:col>
      <xdr:colOff>18245</xdr:colOff>
      <xdr:row>25</xdr:row>
      <xdr:rowOff>104281</xdr:rowOff>
    </xdr:to>
    <xdr:sp macro="" textlink="">
      <xdr:nvSpPr>
        <xdr:cNvPr id="9" name="TextBox 8"/>
        <xdr:cNvSpPr txBox="1"/>
      </xdr:nvSpPr>
      <xdr:spPr>
        <a:xfrm>
          <a:off x="7628716" y="4477908"/>
          <a:ext cx="983196" cy="494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b="1">
              <a:solidFill>
                <a:sysClr val="windowText" lastClr="000000"/>
              </a:solidFill>
            </a:rPr>
            <a:t>D (40,33.33); Z=7600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0.40942</cdr:x>
      <cdr:y>0.74958</cdr:y>
    </cdr:from>
    <cdr:to>
      <cdr:x>0.61022</cdr:x>
      <cdr:y>0.93338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1867588" y="2066534"/>
          <a:ext cx="915902" cy="506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E (40,0); Z=3600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zoomScale="88" zoomScaleNormal="88" workbookViewId="0">
      <selection activeCell="D25" sqref="D25"/>
    </sheetView>
  </sheetViews>
  <sheetFormatPr defaultRowHeight="14.4"/>
  <cols>
    <col min="11" max="11" width="1.33203125" customWidth="1"/>
    <col min="13" max="13" width="4.6640625" bestFit="1" customWidth="1"/>
    <col min="14" max="14" width="8.88671875" customWidth="1"/>
    <col min="22" max="22" width="8.5546875" customWidth="1"/>
    <col min="23" max="23" width="3.77734375" bestFit="1" customWidth="1"/>
    <col min="24" max="24" width="3" bestFit="1" customWidth="1"/>
    <col min="25" max="25" width="4" bestFit="1" customWidth="1"/>
    <col min="26" max="26" width="2" bestFit="1" customWidth="1"/>
    <col min="27" max="28" width="4" bestFit="1" customWidth="1"/>
    <col min="32" max="32" width="6.5546875" customWidth="1"/>
    <col min="33" max="33" width="3" customWidth="1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7" ht="28.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V2" s="5" t="s">
        <v>6</v>
      </c>
      <c r="W2" s="6"/>
      <c r="X2" s="7"/>
      <c r="Y2" s="7"/>
      <c r="Z2" s="7"/>
      <c r="AA2" s="7"/>
      <c r="AB2" s="7"/>
    </row>
    <row r="3" spans="1:3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V3" s="6" t="s">
        <v>12</v>
      </c>
      <c r="W3" s="6" t="s">
        <v>7</v>
      </c>
      <c r="X3" s="7">
        <v>90</v>
      </c>
      <c r="Y3" s="8" t="s">
        <v>8</v>
      </c>
      <c r="Z3" s="9" t="s">
        <v>9</v>
      </c>
      <c r="AA3" s="7">
        <v>120</v>
      </c>
      <c r="AB3" s="8" t="s">
        <v>10</v>
      </c>
    </row>
    <row r="4" spans="1:3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2" t="s">
        <v>13</v>
      </c>
      <c r="W4" s="6"/>
      <c r="X4" s="7"/>
      <c r="Y4" s="7"/>
      <c r="Z4" s="7"/>
      <c r="AA4" s="7"/>
      <c r="AB4" s="7"/>
    </row>
    <row r="5" spans="1:3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V5" s="6"/>
      <c r="W5" s="6"/>
      <c r="X5" s="26">
        <v>2</v>
      </c>
      <c r="Y5" s="27" t="s">
        <v>8</v>
      </c>
      <c r="Z5" s="28" t="s">
        <v>9</v>
      </c>
      <c r="AA5" s="26">
        <v>3</v>
      </c>
      <c r="AB5" s="27" t="s">
        <v>10</v>
      </c>
      <c r="AC5" s="29" t="s">
        <v>14</v>
      </c>
      <c r="AD5" s="30">
        <v>180</v>
      </c>
      <c r="AE5" s="31" t="s">
        <v>15</v>
      </c>
      <c r="AF5" s="32"/>
      <c r="AH5" s="39" t="s">
        <v>19</v>
      </c>
      <c r="AI5" s="39" t="s">
        <v>8</v>
      </c>
      <c r="AJ5" s="39" t="s">
        <v>10</v>
      </c>
      <c r="AK5" s="39" t="s">
        <v>20</v>
      </c>
    </row>
    <row r="6" spans="1:3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V6" s="6"/>
      <c r="W6" s="6"/>
      <c r="X6" s="33"/>
      <c r="Y6" s="34">
        <v>0</v>
      </c>
      <c r="Z6" s="34"/>
      <c r="AA6" s="33"/>
      <c r="AB6" s="34">
        <f>AD5/AA5</f>
        <v>60</v>
      </c>
      <c r="AC6" s="35"/>
      <c r="AD6" s="36"/>
      <c r="AE6" s="37"/>
      <c r="AF6" s="37"/>
      <c r="AH6" s="6" t="s">
        <v>21</v>
      </c>
      <c r="AI6" s="6">
        <v>0</v>
      </c>
      <c r="AJ6" s="6">
        <v>0</v>
      </c>
      <c r="AK6" s="6">
        <v>0</v>
      </c>
    </row>
    <row r="7" spans="1:3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V7" s="6"/>
      <c r="W7" s="6"/>
      <c r="X7" s="33"/>
      <c r="Y7" s="34">
        <f>AD5/X5</f>
        <v>90</v>
      </c>
      <c r="Z7" s="34"/>
      <c r="AA7" s="33"/>
      <c r="AB7" s="34">
        <v>0</v>
      </c>
      <c r="AC7" s="35"/>
      <c r="AD7" s="36"/>
      <c r="AE7" s="37"/>
      <c r="AF7" s="37"/>
      <c r="AH7" s="6" t="s">
        <v>22</v>
      </c>
      <c r="AI7" s="6">
        <v>0</v>
      </c>
      <c r="AJ7" s="6">
        <v>50</v>
      </c>
      <c r="AK7" s="6">
        <f>90*AI7+120*AJ7</f>
        <v>6000</v>
      </c>
    </row>
    <row r="8" spans="1:3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V8" s="6"/>
      <c r="W8" s="6"/>
      <c r="X8" s="11"/>
      <c r="Y8" s="7"/>
      <c r="Z8" s="7"/>
      <c r="AA8" s="11"/>
      <c r="AB8" s="7"/>
      <c r="AD8" s="12"/>
      <c r="AH8" s="6" t="s">
        <v>23</v>
      </c>
      <c r="AI8" s="6">
        <v>15</v>
      </c>
      <c r="AJ8" s="6">
        <v>50</v>
      </c>
      <c r="AK8" s="6">
        <f t="shared" ref="AK8:AK10" si="0">90*AI8+120*AJ8</f>
        <v>7350</v>
      </c>
    </row>
    <row r="9" spans="1:3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V9" s="6"/>
      <c r="W9" s="6"/>
      <c r="X9" s="13">
        <v>1</v>
      </c>
      <c r="Y9" s="14" t="s">
        <v>8</v>
      </c>
      <c r="Z9" s="15"/>
      <c r="AA9" s="13"/>
      <c r="AB9" s="16"/>
      <c r="AC9" s="17" t="s">
        <v>14</v>
      </c>
      <c r="AD9" s="18">
        <v>40</v>
      </c>
      <c r="AE9" s="19" t="s">
        <v>16</v>
      </c>
      <c r="AF9" s="38"/>
      <c r="AH9" s="6" t="s">
        <v>24</v>
      </c>
      <c r="AI9" s="6">
        <v>40</v>
      </c>
      <c r="AJ9" s="6">
        <f>100/3</f>
        <v>33.333333333333336</v>
      </c>
      <c r="AK9" s="6">
        <f t="shared" si="0"/>
        <v>7600</v>
      </c>
    </row>
    <row r="10" spans="1:3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V10" s="6"/>
      <c r="W10" s="6"/>
      <c r="X10" s="13"/>
      <c r="Y10" s="16">
        <v>40</v>
      </c>
      <c r="Z10" s="16"/>
      <c r="AA10" s="13"/>
      <c r="AB10" s="16">
        <v>0</v>
      </c>
      <c r="AC10" s="19"/>
      <c r="AD10" s="18"/>
      <c r="AE10" s="19"/>
      <c r="AF10" s="38"/>
      <c r="AH10" s="6" t="s">
        <v>25</v>
      </c>
      <c r="AI10" s="6">
        <v>40</v>
      </c>
      <c r="AJ10" s="6">
        <v>0</v>
      </c>
      <c r="AK10" s="6">
        <f t="shared" si="0"/>
        <v>3600</v>
      </c>
    </row>
    <row r="11" spans="1:37">
      <c r="V11" s="6"/>
      <c r="W11" s="6"/>
      <c r="X11" s="13"/>
      <c r="Y11" s="16">
        <v>40</v>
      </c>
      <c r="Z11" s="16"/>
      <c r="AA11" s="13"/>
      <c r="AB11" s="16">
        <v>100</v>
      </c>
      <c r="AC11" s="19"/>
      <c r="AD11" s="18"/>
      <c r="AE11" s="19"/>
      <c r="AF11" s="38"/>
    </row>
    <row r="12" spans="1:37">
      <c r="V12" s="6"/>
      <c r="W12" s="6"/>
      <c r="X12" s="11"/>
      <c r="Y12" s="7"/>
      <c r="Z12" s="7"/>
      <c r="AA12" s="11"/>
      <c r="AB12" s="7"/>
      <c r="AD12" s="12"/>
    </row>
    <row r="13" spans="1:37" ht="18">
      <c r="B13" s="4" t="s">
        <v>0</v>
      </c>
      <c r="C13" s="3" t="s">
        <v>1</v>
      </c>
      <c r="V13" s="6"/>
      <c r="W13" s="6"/>
      <c r="X13" s="20"/>
      <c r="Y13" s="21"/>
      <c r="Z13" s="21"/>
      <c r="AA13" s="20">
        <v>1</v>
      </c>
      <c r="AB13" s="22" t="s">
        <v>10</v>
      </c>
      <c r="AC13" s="23" t="s">
        <v>14</v>
      </c>
      <c r="AD13" s="24">
        <v>50</v>
      </c>
      <c r="AE13" s="25" t="s">
        <v>17</v>
      </c>
      <c r="AF13" s="25"/>
    </row>
    <row r="14" spans="1:37" ht="18">
      <c r="B14" s="4" t="s">
        <v>2</v>
      </c>
      <c r="C14" s="3" t="s">
        <v>3</v>
      </c>
      <c r="V14" s="6"/>
      <c r="W14" s="6"/>
      <c r="X14" s="20"/>
      <c r="Y14" s="21">
        <v>0</v>
      </c>
      <c r="Z14" s="21"/>
      <c r="AA14" s="20"/>
      <c r="AB14" s="21">
        <v>50</v>
      </c>
      <c r="AC14" s="23"/>
      <c r="AD14" s="24"/>
      <c r="AE14" s="25"/>
      <c r="AF14" s="25"/>
    </row>
    <row r="15" spans="1:37" ht="18">
      <c r="B15" s="4" t="s">
        <v>4</v>
      </c>
      <c r="C15" s="3" t="s">
        <v>5</v>
      </c>
      <c r="V15" s="6"/>
      <c r="W15" s="6"/>
      <c r="X15" s="20"/>
      <c r="Y15" s="21">
        <v>150</v>
      </c>
      <c r="Z15" s="21"/>
      <c r="AA15" s="20"/>
      <c r="AB15" s="21">
        <v>50</v>
      </c>
      <c r="AC15" s="23"/>
      <c r="AD15" s="24"/>
      <c r="AE15" s="25"/>
      <c r="AF15" s="25"/>
    </row>
    <row r="16" spans="1:37">
      <c r="V16" s="6"/>
      <c r="W16" s="6"/>
      <c r="X16" s="11"/>
      <c r="Y16" s="7"/>
      <c r="Z16" s="7"/>
      <c r="AA16" s="11"/>
      <c r="AB16" s="7"/>
      <c r="AD16" s="12"/>
    </row>
    <row r="17" spans="1:30">
      <c r="B17" s="134" t="s">
        <v>26</v>
      </c>
      <c r="C17" s="130" t="s">
        <v>27</v>
      </c>
      <c r="D17" s="131"/>
      <c r="E17" s="131"/>
      <c r="F17" s="131"/>
      <c r="G17" s="131"/>
      <c r="H17" s="132"/>
      <c r="I17" s="128" t="s">
        <v>28</v>
      </c>
      <c r="J17" s="140" t="s">
        <v>52</v>
      </c>
      <c r="K17" s="81"/>
      <c r="L17" s="81"/>
      <c r="M17" s="81"/>
      <c r="N17" s="81"/>
      <c r="V17" s="6"/>
      <c r="W17" s="6"/>
      <c r="X17" s="11">
        <v>1</v>
      </c>
      <c r="Y17" s="8" t="s">
        <v>8</v>
      </c>
      <c r="Z17" s="7"/>
      <c r="AA17" s="11"/>
      <c r="AB17" s="7"/>
      <c r="AC17" s="10" t="s">
        <v>18</v>
      </c>
      <c r="AD17" s="12">
        <v>0</v>
      </c>
    </row>
    <row r="18" spans="1:30">
      <c r="B18" s="142"/>
      <c r="C18" s="50" t="s">
        <v>11</v>
      </c>
      <c r="D18" s="52" t="s">
        <v>8</v>
      </c>
      <c r="E18" s="98" t="s">
        <v>10</v>
      </c>
      <c r="F18" s="52" t="s">
        <v>29</v>
      </c>
      <c r="G18" s="52" t="s">
        <v>30</v>
      </c>
      <c r="H18" s="53" t="s">
        <v>31</v>
      </c>
      <c r="I18" s="133"/>
      <c r="J18" s="141"/>
      <c r="K18" s="81"/>
      <c r="L18" s="78" t="s">
        <v>10</v>
      </c>
      <c r="V18" s="6"/>
      <c r="W18" s="6"/>
      <c r="X18" s="11"/>
      <c r="Y18" s="7"/>
      <c r="Z18" s="7"/>
      <c r="AA18" s="11"/>
      <c r="AB18" s="7"/>
      <c r="AD18" s="12"/>
    </row>
    <row r="19" spans="1:30">
      <c r="A19" s="40" t="s">
        <v>32</v>
      </c>
      <c r="B19" s="100" t="s">
        <v>11</v>
      </c>
      <c r="C19" s="104">
        <v>1</v>
      </c>
      <c r="D19" s="101">
        <v>-90</v>
      </c>
      <c r="E19" s="102">
        <v>-120</v>
      </c>
      <c r="F19" s="101">
        <v>0</v>
      </c>
      <c r="G19" s="101">
        <v>0</v>
      </c>
      <c r="H19" s="103">
        <v>0</v>
      </c>
      <c r="I19" s="105">
        <v>0</v>
      </c>
      <c r="J19" s="54"/>
      <c r="K19" s="82"/>
      <c r="L19" s="79">
        <v>0</v>
      </c>
      <c r="M19" s="80">
        <v>-120</v>
      </c>
      <c r="N19" t="s">
        <v>40</v>
      </c>
      <c r="V19" s="6"/>
      <c r="W19" s="6"/>
      <c r="X19" s="11"/>
      <c r="Y19" s="7"/>
      <c r="Z19" s="7"/>
      <c r="AA19" s="11">
        <v>1</v>
      </c>
      <c r="AB19" s="8" t="s">
        <v>10</v>
      </c>
      <c r="AC19" s="10" t="s">
        <v>18</v>
      </c>
      <c r="AD19" s="12">
        <v>0</v>
      </c>
    </row>
    <row r="20" spans="1:30">
      <c r="A20" s="40" t="s">
        <v>33</v>
      </c>
      <c r="B20" s="58" t="s">
        <v>34</v>
      </c>
      <c r="C20" s="57">
        <v>0</v>
      </c>
      <c r="D20" s="59">
        <v>1</v>
      </c>
      <c r="E20" s="84">
        <v>0</v>
      </c>
      <c r="F20" s="59">
        <v>1</v>
      </c>
      <c r="G20" s="59">
        <v>0</v>
      </c>
      <c r="H20" s="60">
        <v>0</v>
      </c>
      <c r="I20" s="60">
        <v>40</v>
      </c>
      <c r="J20" s="55" t="s">
        <v>35</v>
      </c>
      <c r="K20" s="83"/>
      <c r="L20" s="79">
        <v>0</v>
      </c>
    </row>
    <row r="21" spans="1:30">
      <c r="A21" s="40" t="s">
        <v>36</v>
      </c>
      <c r="B21" s="66" t="s">
        <v>37</v>
      </c>
      <c r="C21" s="65">
        <v>0</v>
      </c>
      <c r="D21" s="67">
        <v>0</v>
      </c>
      <c r="E21" s="84">
        <v>1</v>
      </c>
      <c r="F21" s="67">
        <v>0</v>
      </c>
      <c r="G21" s="67">
        <v>1</v>
      </c>
      <c r="H21" s="68">
        <v>0</v>
      </c>
      <c r="I21" s="68">
        <v>50</v>
      </c>
      <c r="J21" s="69">
        <f>I21/E21</f>
        <v>50</v>
      </c>
      <c r="K21" s="84"/>
      <c r="L21" s="79">
        <v>1</v>
      </c>
    </row>
    <row r="22" spans="1:30">
      <c r="A22" s="40" t="s">
        <v>38</v>
      </c>
      <c r="B22" s="62" t="s">
        <v>39</v>
      </c>
      <c r="C22" s="61">
        <v>0</v>
      </c>
      <c r="D22" s="63">
        <v>2</v>
      </c>
      <c r="E22" s="97">
        <v>3</v>
      </c>
      <c r="F22" s="63">
        <v>0</v>
      </c>
      <c r="G22" s="63">
        <v>0</v>
      </c>
      <c r="H22" s="64">
        <v>1</v>
      </c>
      <c r="I22" s="64">
        <v>180</v>
      </c>
      <c r="J22" s="56">
        <f>I22/E22</f>
        <v>60</v>
      </c>
      <c r="K22" s="82"/>
      <c r="L22" s="39">
        <v>0</v>
      </c>
      <c r="M22" s="80">
        <v>3</v>
      </c>
      <c r="N22" t="s">
        <v>41</v>
      </c>
    </row>
    <row r="23" spans="1:30">
      <c r="B23" s="49"/>
    </row>
    <row r="24" spans="1:30">
      <c r="C24" t="s">
        <v>42</v>
      </c>
    </row>
    <row r="26" spans="1:30">
      <c r="C26" s="85" t="s">
        <v>43</v>
      </c>
      <c r="D26" s="86" t="s">
        <v>44</v>
      </c>
      <c r="F26" s="87" t="s">
        <v>45</v>
      </c>
      <c r="G26" s="88"/>
    </row>
    <row r="27" spans="1:30">
      <c r="C27" s="85" t="s">
        <v>46</v>
      </c>
      <c r="D27" s="86" t="s">
        <v>47</v>
      </c>
      <c r="E27" s="87"/>
      <c r="F27" s="87" t="s">
        <v>48</v>
      </c>
      <c r="G27" s="88"/>
    </row>
    <row r="28" spans="1:30">
      <c r="C28" s="109" t="s">
        <v>49</v>
      </c>
      <c r="D28" s="110">
        <f>I19</f>
        <v>0</v>
      </c>
    </row>
    <row r="30" spans="1:30">
      <c r="B30" s="134" t="s">
        <v>26</v>
      </c>
      <c r="C30" s="136" t="s">
        <v>27</v>
      </c>
      <c r="D30" s="131"/>
      <c r="E30" s="131"/>
      <c r="F30" s="137"/>
      <c r="G30" s="137"/>
      <c r="H30" s="138"/>
      <c r="I30" s="128" t="s">
        <v>28</v>
      </c>
      <c r="J30" s="140" t="s">
        <v>52</v>
      </c>
    </row>
    <row r="31" spans="1:30">
      <c r="B31" s="135"/>
      <c r="C31" s="44" t="s">
        <v>11</v>
      </c>
      <c r="D31" s="72" t="s">
        <v>8</v>
      </c>
      <c r="E31" s="71" t="s">
        <v>10</v>
      </c>
      <c r="F31" s="51" t="s">
        <v>29</v>
      </c>
      <c r="G31" s="51" t="s">
        <v>30</v>
      </c>
      <c r="H31" s="94" t="s">
        <v>31</v>
      </c>
      <c r="I31" s="143"/>
      <c r="J31" s="141"/>
      <c r="L31" s="78" t="s">
        <v>8</v>
      </c>
    </row>
    <row r="32" spans="1:30">
      <c r="A32" s="40" t="s">
        <v>32</v>
      </c>
      <c r="B32" s="50" t="s">
        <v>11</v>
      </c>
      <c r="C32" s="50">
        <f>C19-$E$19*C34</f>
        <v>1</v>
      </c>
      <c r="D32" s="99">
        <f t="shared" ref="C32:I32" si="1">D19-$E$19*D34</f>
        <v>-90</v>
      </c>
      <c r="E32" s="52">
        <f t="shared" si="1"/>
        <v>0</v>
      </c>
      <c r="F32" s="52">
        <f t="shared" si="1"/>
        <v>0</v>
      </c>
      <c r="G32" s="52">
        <f t="shared" si="1"/>
        <v>120</v>
      </c>
      <c r="H32" s="53">
        <f t="shared" si="1"/>
        <v>0</v>
      </c>
      <c r="I32" s="106">
        <f t="shared" si="1"/>
        <v>6000</v>
      </c>
      <c r="J32" s="70"/>
      <c r="L32" s="79">
        <v>0</v>
      </c>
      <c r="M32" s="6">
        <v>-90</v>
      </c>
      <c r="N32" t="s">
        <v>58</v>
      </c>
    </row>
    <row r="33" spans="1:14" ht="14.4" customHeight="1">
      <c r="A33" s="40" t="s">
        <v>33</v>
      </c>
      <c r="B33" s="45" t="s">
        <v>34</v>
      </c>
      <c r="C33" s="58">
        <v>0</v>
      </c>
      <c r="D33" s="73">
        <v>1</v>
      </c>
      <c r="E33" s="82">
        <v>0</v>
      </c>
      <c r="F33" s="59">
        <v>1</v>
      </c>
      <c r="G33" s="59">
        <v>0</v>
      </c>
      <c r="H33" s="60">
        <v>0</v>
      </c>
      <c r="I33" s="60">
        <v>40</v>
      </c>
      <c r="J33" s="92">
        <f>I33/D33</f>
        <v>40</v>
      </c>
      <c r="L33" s="79">
        <v>0</v>
      </c>
      <c r="M33" s="6">
        <v>1</v>
      </c>
      <c r="N33" t="s">
        <v>59</v>
      </c>
    </row>
    <row r="34" spans="1:14">
      <c r="A34" s="40" t="s">
        <v>36</v>
      </c>
      <c r="B34" s="48" t="s">
        <v>10</v>
      </c>
      <c r="C34" s="58">
        <v>0</v>
      </c>
      <c r="D34" s="73">
        <v>0</v>
      </c>
      <c r="E34" s="82">
        <v>1</v>
      </c>
      <c r="F34" s="59">
        <v>0</v>
      </c>
      <c r="G34" s="59">
        <v>1</v>
      </c>
      <c r="H34" s="60">
        <v>0</v>
      </c>
      <c r="I34" s="60">
        <v>50</v>
      </c>
      <c r="J34" s="92" t="e">
        <f t="shared" ref="J34:J35" si="2">I34/D34</f>
        <v>#DIV/0!</v>
      </c>
      <c r="L34" s="79">
        <v>0</v>
      </c>
      <c r="M34" s="6"/>
    </row>
    <row r="35" spans="1:14">
      <c r="A35" s="40" t="s">
        <v>38</v>
      </c>
      <c r="B35" s="74" t="s">
        <v>39</v>
      </c>
      <c r="C35" s="74">
        <f t="shared" ref="C35:I35" si="3">C22-$E$22*C34</f>
        <v>0</v>
      </c>
      <c r="D35" s="74">
        <f t="shared" si="3"/>
        <v>2</v>
      </c>
      <c r="E35" s="95">
        <f t="shared" si="3"/>
        <v>0</v>
      </c>
      <c r="F35" s="95">
        <f t="shared" si="3"/>
        <v>0</v>
      </c>
      <c r="G35" s="95">
        <f t="shared" si="3"/>
        <v>-3</v>
      </c>
      <c r="H35" s="96">
        <f t="shared" si="3"/>
        <v>1</v>
      </c>
      <c r="I35" s="96">
        <f t="shared" si="3"/>
        <v>30</v>
      </c>
      <c r="J35" s="93">
        <f t="shared" si="2"/>
        <v>15</v>
      </c>
      <c r="L35" s="39">
        <v>1</v>
      </c>
      <c r="M35" s="6">
        <v>2</v>
      </c>
      <c r="N35" t="s">
        <v>60</v>
      </c>
    </row>
    <row r="37" spans="1:14">
      <c r="C37" t="s">
        <v>50</v>
      </c>
    </row>
    <row r="39" spans="1:14">
      <c r="C39" s="85" t="s">
        <v>43</v>
      </c>
      <c r="D39" s="86" t="s">
        <v>51</v>
      </c>
      <c r="F39" t="s">
        <v>54</v>
      </c>
    </row>
    <row r="40" spans="1:14">
      <c r="C40" s="85" t="s">
        <v>46</v>
      </c>
      <c r="D40" s="86" t="s">
        <v>53</v>
      </c>
      <c r="F40" t="s">
        <v>55</v>
      </c>
    </row>
    <row r="41" spans="1:14">
      <c r="C41" s="107" t="s">
        <v>49</v>
      </c>
      <c r="D41" s="108">
        <f>I32</f>
        <v>6000</v>
      </c>
      <c r="F41" t="s">
        <v>56</v>
      </c>
    </row>
    <row r="42" spans="1:14">
      <c r="F42" t="s">
        <v>57</v>
      </c>
    </row>
    <row r="45" spans="1:14">
      <c r="B45" s="134" t="s">
        <v>26</v>
      </c>
      <c r="C45" s="136" t="s">
        <v>27</v>
      </c>
      <c r="D45" s="131"/>
      <c r="E45" s="131"/>
      <c r="F45" s="137"/>
      <c r="G45" s="137"/>
      <c r="H45" s="138"/>
      <c r="I45" s="128" t="s">
        <v>28</v>
      </c>
      <c r="J45" s="140" t="s">
        <v>52</v>
      </c>
    </row>
    <row r="46" spans="1:14">
      <c r="B46" s="135"/>
      <c r="C46" s="89" t="s">
        <v>11</v>
      </c>
      <c r="D46" s="51" t="s">
        <v>8</v>
      </c>
      <c r="E46" s="71" t="s">
        <v>10</v>
      </c>
      <c r="F46" s="51" t="s">
        <v>29</v>
      </c>
      <c r="G46" s="114" t="s">
        <v>30</v>
      </c>
      <c r="H46" s="94" t="s">
        <v>31</v>
      </c>
      <c r="I46" s="139"/>
      <c r="J46" s="141"/>
      <c r="L46" s="78" t="s">
        <v>30</v>
      </c>
    </row>
    <row r="47" spans="1:14">
      <c r="A47" s="40" t="s">
        <v>32</v>
      </c>
      <c r="B47" s="50" t="s">
        <v>11</v>
      </c>
      <c r="C47" s="119">
        <f>C32-$D$32*C50</f>
        <v>1</v>
      </c>
      <c r="D47" s="52">
        <f t="shared" ref="D47:I47" si="4">D32-$D$32*D50</f>
        <v>0</v>
      </c>
      <c r="E47" s="52">
        <f t="shared" si="4"/>
        <v>0</v>
      </c>
      <c r="F47" s="52">
        <f t="shared" si="4"/>
        <v>0</v>
      </c>
      <c r="G47" s="111">
        <f t="shared" si="4"/>
        <v>-15</v>
      </c>
      <c r="H47" s="53">
        <f t="shared" si="4"/>
        <v>45</v>
      </c>
      <c r="I47" s="122">
        <f t="shared" si="4"/>
        <v>7350</v>
      </c>
      <c r="J47" s="117"/>
      <c r="L47" s="79">
        <v>0</v>
      </c>
      <c r="M47" s="6">
        <v>-15</v>
      </c>
      <c r="N47" t="s">
        <v>61</v>
      </c>
    </row>
    <row r="48" spans="1:14">
      <c r="A48" s="40" t="s">
        <v>33</v>
      </c>
      <c r="B48" s="77" t="s">
        <v>34</v>
      </c>
      <c r="C48" s="112">
        <f t="shared" ref="C48:I48" si="5">C33-$D$33*C50</f>
        <v>0</v>
      </c>
      <c r="D48" s="75">
        <f t="shared" si="5"/>
        <v>0</v>
      </c>
      <c r="E48" s="75">
        <f t="shared" si="5"/>
        <v>0</v>
      </c>
      <c r="F48" s="75">
        <f t="shared" si="5"/>
        <v>1</v>
      </c>
      <c r="G48" s="75">
        <f t="shared" si="5"/>
        <v>1.5</v>
      </c>
      <c r="H48" s="115">
        <f t="shared" si="5"/>
        <v>-0.5</v>
      </c>
      <c r="I48" s="112">
        <f t="shared" si="5"/>
        <v>25</v>
      </c>
      <c r="J48" s="55">
        <f>I48/G48</f>
        <v>16.666666666666668</v>
      </c>
      <c r="L48" s="79">
        <v>1</v>
      </c>
      <c r="M48" s="6">
        <v>1.5</v>
      </c>
      <c r="N48" t="s">
        <v>62</v>
      </c>
    </row>
    <row r="49" spans="1:14">
      <c r="A49" s="40" t="s">
        <v>36</v>
      </c>
      <c r="B49" s="48" t="s">
        <v>10</v>
      </c>
      <c r="C49" s="57">
        <v>0</v>
      </c>
      <c r="D49" s="59">
        <v>0</v>
      </c>
      <c r="E49" s="82">
        <v>1</v>
      </c>
      <c r="F49" s="59">
        <v>0</v>
      </c>
      <c r="G49" s="76">
        <v>1</v>
      </c>
      <c r="H49" s="60">
        <v>0</v>
      </c>
      <c r="I49" s="57">
        <v>50</v>
      </c>
      <c r="J49" s="55">
        <f t="shared" ref="J49:J50" si="6">I49/G49</f>
        <v>50</v>
      </c>
      <c r="L49" s="79">
        <v>0</v>
      </c>
      <c r="M49" s="82">
        <v>1</v>
      </c>
      <c r="N49" t="s">
        <v>63</v>
      </c>
    </row>
    <row r="50" spans="1:14">
      <c r="A50" s="40" t="s">
        <v>38</v>
      </c>
      <c r="B50" s="41" t="s">
        <v>8</v>
      </c>
      <c r="C50" s="113">
        <f t="shared" ref="C50:I50" si="7">C35/$D$35</f>
        <v>0</v>
      </c>
      <c r="D50" s="42">
        <f t="shared" si="7"/>
        <v>1</v>
      </c>
      <c r="E50" s="42">
        <f t="shared" si="7"/>
        <v>0</v>
      </c>
      <c r="F50" s="42">
        <f t="shared" si="7"/>
        <v>0</v>
      </c>
      <c r="G50" s="116">
        <f t="shared" si="7"/>
        <v>-1.5</v>
      </c>
      <c r="H50" s="43">
        <f t="shared" si="7"/>
        <v>0.5</v>
      </c>
      <c r="I50" s="113">
        <f t="shared" si="7"/>
        <v>15</v>
      </c>
      <c r="J50" s="118">
        <f t="shared" si="6"/>
        <v>-10</v>
      </c>
      <c r="L50" s="39">
        <v>0</v>
      </c>
      <c r="M50" s="6">
        <v>-1.5</v>
      </c>
      <c r="N50" t="s">
        <v>64</v>
      </c>
    </row>
    <row r="52" spans="1:14">
      <c r="C52" t="s">
        <v>65</v>
      </c>
    </row>
    <row r="53" spans="1:14">
      <c r="F53" t="s">
        <v>68</v>
      </c>
    </row>
    <row r="54" spans="1:14">
      <c r="C54" s="85" t="s">
        <v>43</v>
      </c>
      <c r="D54" s="86" t="s">
        <v>66</v>
      </c>
      <c r="F54" t="s">
        <v>55</v>
      </c>
    </row>
    <row r="55" spans="1:14">
      <c r="C55" s="85" t="s">
        <v>46</v>
      </c>
      <c r="D55" s="86" t="s">
        <v>67</v>
      </c>
      <c r="F55" t="s">
        <v>69</v>
      </c>
    </row>
    <row r="56" spans="1:14">
      <c r="C56" s="120" t="s">
        <v>49</v>
      </c>
      <c r="D56" s="121">
        <f>I47</f>
        <v>7350</v>
      </c>
      <c r="F56" t="s">
        <v>70</v>
      </c>
    </row>
    <row r="59" spans="1:14">
      <c r="B59" s="144" t="s">
        <v>26</v>
      </c>
      <c r="C59" s="136" t="s">
        <v>27</v>
      </c>
      <c r="D59" s="137"/>
      <c r="E59" s="137"/>
      <c r="F59" s="137"/>
      <c r="G59" s="137"/>
      <c r="H59" s="138"/>
      <c r="I59" s="128" t="s">
        <v>28</v>
      </c>
      <c r="J59" s="146"/>
    </row>
    <row r="60" spans="1:14">
      <c r="B60" s="129"/>
      <c r="C60" s="119" t="s">
        <v>11</v>
      </c>
      <c r="D60" s="52" t="s">
        <v>8</v>
      </c>
      <c r="E60" s="98" t="s">
        <v>10</v>
      </c>
      <c r="F60" s="52" t="s">
        <v>29</v>
      </c>
      <c r="G60" s="52" t="s">
        <v>30</v>
      </c>
      <c r="H60" s="53" t="s">
        <v>31</v>
      </c>
      <c r="I60" s="145"/>
      <c r="J60" s="146"/>
    </row>
    <row r="61" spans="1:14">
      <c r="A61" s="40" t="s">
        <v>32</v>
      </c>
      <c r="B61" s="119" t="s">
        <v>11</v>
      </c>
      <c r="C61" s="119">
        <f t="shared" ref="C61:I61" si="8">C47-$G$47*C62</f>
        <v>1</v>
      </c>
      <c r="D61" s="52">
        <f t="shared" si="8"/>
        <v>0</v>
      </c>
      <c r="E61" s="52">
        <f t="shared" si="8"/>
        <v>0</v>
      </c>
      <c r="F61" s="52">
        <f t="shared" si="8"/>
        <v>10</v>
      </c>
      <c r="G61" s="52">
        <f t="shared" si="8"/>
        <v>0</v>
      </c>
      <c r="H61" s="53">
        <f t="shared" si="8"/>
        <v>40</v>
      </c>
      <c r="I61" s="125">
        <f t="shared" si="8"/>
        <v>7600</v>
      </c>
      <c r="J61" s="82"/>
      <c r="L61" s="127" t="s">
        <v>77</v>
      </c>
    </row>
    <row r="62" spans="1:14">
      <c r="A62" s="40" t="s">
        <v>33</v>
      </c>
      <c r="B62" s="90" t="s">
        <v>37</v>
      </c>
      <c r="C62" s="90">
        <f t="shared" ref="C62:I62" si="9">C48/$G$48</f>
        <v>0</v>
      </c>
      <c r="D62" s="46">
        <f t="shared" si="9"/>
        <v>0</v>
      </c>
      <c r="E62" s="46">
        <f t="shared" si="9"/>
        <v>0</v>
      </c>
      <c r="F62" s="46">
        <f t="shared" si="9"/>
        <v>0.66666666666666663</v>
      </c>
      <c r="G62" s="46">
        <f t="shared" si="9"/>
        <v>1</v>
      </c>
      <c r="H62" s="47">
        <f t="shared" si="9"/>
        <v>-0.33333333333333331</v>
      </c>
      <c r="I62" s="90">
        <f t="shared" si="9"/>
        <v>16.666666666666668</v>
      </c>
      <c r="J62" s="83"/>
      <c r="L62" s="126" t="s">
        <v>78</v>
      </c>
    </row>
    <row r="63" spans="1:14">
      <c r="A63" s="40" t="s">
        <v>36</v>
      </c>
      <c r="B63" s="91" t="s">
        <v>10</v>
      </c>
      <c r="C63" s="57">
        <f t="shared" ref="C63:I63" si="10">C49-$G$49*C62</f>
        <v>0</v>
      </c>
      <c r="D63" s="59">
        <f t="shared" si="10"/>
        <v>0</v>
      </c>
      <c r="E63" s="59">
        <f t="shared" si="10"/>
        <v>1</v>
      </c>
      <c r="F63" s="59">
        <f t="shared" si="10"/>
        <v>-0.66666666666666663</v>
      </c>
      <c r="G63" s="59">
        <f t="shared" si="10"/>
        <v>0</v>
      </c>
      <c r="H63" s="60">
        <f t="shared" si="10"/>
        <v>0.33333333333333331</v>
      </c>
      <c r="I63" s="57">
        <f t="shared" si="10"/>
        <v>33.333333333333329</v>
      </c>
      <c r="J63" s="83"/>
    </row>
    <row r="64" spans="1:14">
      <c r="A64" s="40" t="s">
        <v>38</v>
      </c>
      <c r="B64" s="113" t="s">
        <v>8</v>
      </c>
      <c r="C64" s="113">
        <f t="shared" ref="C64:I64" si="11">C50-$G$50*C62</f>
        <v>0</v>
      </c>
      <c r="D64" s="42">
        <f t="shared" si="11"/>
        <v>1</v>
      </c>
      <c r="E64" s="42">
        <f t="shared" si="11"/>
        <v>0</v>
      </c>
      <c r="F64" s="42">
        <f t="shared" si="11"/>
        <v>1</v>
      </c>
      <c r="G64" s="42">
        <f t="shared" si="11"/>
        <v>0</v>
      </c>
      <c r="H64" s="43">
        <f t="shared" si="11"/>
        <v>0</v>
      </c>
      <c r="I64" s="113">
        <f t="shared" si="11"/>
        <v>40</v>
      </c>
      <c r="J64" s="83"/>
    </row>
    <row r="65" spans="2:10">
      <c r="B65" s="49"/>
      <c r="C65" s="49"/>
      <c r="D65" s="49"/>
      <c r="E65" s="49"/>
      <c r="F65" s="49"/>
      <c r="G65" s="49"/>
      <c r="H65" s="49"/>
      <c r="I65" s="49"/>
      <c r="J65" s="49"/>
    </row>
    <row r="66" spans="2:10">
      <c r="B66" s="49"/>
      <c r="C66" t="s">
        <v>71</v>
      </c>
      <c r="H66" s="49"/>
      <c r="I66" s="49"/>
      <c r="J66" s="49"/>
    </row>
    <row r="67" spans="2:10">
      <c r="F67" t="s">
        <v>76</v>
      </c>
    </row>
    <row r="68" spans="2:10">
      <c r="C68" s="85" t="s">
        <v>43</v>
      </c>
      <c r="D68" s="86" t="s">
        <v>72</v>
      </c>
      <c r="F68" t="s">
        <v>74</v>
      </c>
    </row>
    <row r="69" spans="2:10">
      <c r="C69" s="85" t="s">
        <v>46</v>
      </c>
      <c r="D69" s="86" t="s">
        <v>73</v>
      </c>
      <c r="F69" t="s">
        <v>69</v>
      </c>
    </row>
    <row r="70" spans="2:10">
      <c r="C70" s="123" t="s">
        <v>49</v>
      </c>
      <c r="D70" s="124">
        <f>I61</f>
        <v>7600</v>
      </c>
      <c r="F70" t="s">
        <v>75</v>
      </c>
    </row>
  </sheetData>
  <mergeCells count="16">
    <mergeCell ref="B59:B60"/>
    <mergeCell ref="C59:H59"/>
    <mergeCell ref="I59:I60"/>
    <mergeCell ref="J59:J60"/>
    <mergeCell ref="J17:J18"/>
    <mergeCell ref="B17:B18"/>
    <mergeCell ref="C17:H17"/>
    <mergeCell ref="I17:I18"/>
    <mergeCell ref="B30:B31"/>
    <mergeCell ref="C30:H30"/>
    <mergeCell ref="I30:I31"/>
    <mergeCell ref="J30:J31"/>
    <mergeCell ref="B45:B46"/>
    <mergeCell ref="C45:H45"/>
    <mergeCell ref="I45:I46"/>
    <mergeCell ref="J45:J4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Poet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2023-03-09T09:42:34Z</dcterms:created>
  <dcterms:modified xsi:type="dcterms:W3CDTF">2025-03-13T19:11:47Z</dcterms:modified>
</cp:coreProperties>
</file>