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atome\Dropbox\2_Ensino\2Ciclo-ModelacaoRecursosFlorestais\PowerPoints&amp;OtherStudyMaterials\7_ModelosDeCrescimento&amp;Producao\7.3_IndividualTreeModels\"/>
    </mc:Choice>
  </mc:AlternateContent>
  <xr:revisionPtr revIDLastSave="0" documentId="13_ncr:1_{B58C9ACA-F580-4479-A987-BFFC75AFB3EA}" xr6:coauthVersionLast="36" xr6:coauthVersionMax="36" xr10:uidLastSave="{00000000-0000-0000-0000-000000000000}"/>
  <bookViews>
    <workbookView xWindow="0" yWindow="0" windowWidth="23040" windowHeight="8484" activeTab="1" xr2:uid="{ED90DCAC-46A0-49F9-A618-3BF96A6669C4}"/>
  </bookViews>
  <sheets>
    <sheet name="Data" sheetId="1" r:id="rId1"/>
    <sheet name="Mortality" sheetId="2" r:id="rId2"/>
    <sheet name="Sheet3" sheetId="3" r:id="rId3"/>
  </sheets>
  <definedNames>
    <definedName name="_xlnm._FilterDatabase" localSheetId="1" hidden="1">Mortality!$A$7:$X$66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9" i="2" l="1"/>
  <c r="R8" i="2"/>
  <c r="R56" i="2"/>
  <c r="R9" i="2"/>
  <c r="R57" i="2"/>
  <c r="R43" i="2"/>
  <c r="R55" i="2"/>
  <c r="R47" i="2"/>
  <c r="R46" i="2"/>
  <c r="R20" i="2"/>
  <c r="R41" i="2"/>
  <c r="R16" i="2"/>
  <c r="R58" i="2"/>
  <c r="R14" i="2"/>
  <c r="R10" i="2"/>
  <c r="R61" i="2"/>
  <c r="R60" i="2"/>
  <c r="R13" i="2"/>
  <c r="R63" i="2"/>
  <c r="R65" i="2"/>
  <c r="R18" i="2"/>
  <c r="R62" i="2"/>
  <c r="R27" i="2"/>
  <c r="R12" i="2"/>
  <c r="R29" i="2"/>
  <c r="R15" i="2"/>
  <c r="R11" i="2"/>
  <c r="R22" i="2"/>
  <c r="R25" i="2"/>
  <c r="R26" i="2"/>
  <c r="S62" i="2" s="1"/>
  <c r="R45" i="2"/>
  <c r="R23" i="2"/>
  <c r="R31" i="2"/>
  <c r="R33" i="2"/>
  <c r="U8" i="2"/>
  <c r="R40" i="2"/>
  <c r="R66" i="2"/>
  <c r="R53" i="2"/>
  <c r="R35" i="2"/>
  <c r="R24" i="2"/>
  <c r="R51" i="2"/>
  <c r="R19" i="2"/>
  <c r="R59" i="2"/>
  <c r="R48" i="2"/>
  <c r="R64" i="2"/>
  <c r="R49" i="2"/>
  <c r="S49" i="2" s="1"/>
  <c r="R34" i="2"/>
  <c r="R28" i="2"/>
  <c r="R21" i="2"/>
  <c r="R50" i="2"/>
  <c r="R36" i="2"/>
  <c r="R37" i="2"/>
  <c r="S37" i="2" s="1"/>
  <c r="R44" i="2"/>
  <c r="R32" i="2"/>
  <c r="R52" i="2"/>
  <c r="R17" i="2"/>
  <c r="R54" i="2"/>
  <c r="R42" i="2"/>
  <c r="R30" i="2"/>
  <c r="R38" i="2"/>
  <c r="S46" i="2" l="1"/>
  <c r="S38" i="2"/>
  <c r="S53" i="2"/>
  <c r="S35" i="2"/>
  <c r="S33" i="2"/>
  <c r="S64" i="2"/>
  <c r="S48" i="2"/>
  <c r="S54" i="2"/>
  <c r="S52" i="2"/>
  <c r="S59" i="2"/>
  <c r="S51" i="2"/>
  <c r="S44" i="2"/>
  <c r="S60" i="2"/>
  <c r="S24" i="2"/>
  <c r="S43" i="2"/>
  <c r="S36" i="2"/>
  <c r="S19" i="2"/>
  <c r="S31" i="2"/>
  <c r="S27" i="2"/>
  <c r="S61" i="2"/>
  <c r="S45" i="2"/>
  <c r="S17" i="2"/>
  <c r="S22" i="2"/>
  <c r="S10" i="2"/>
  <c r="S30" i="2"/>
  <c r="S65" i="2"/>
  <c r="S21" i="2"/>
  <c r="Q2" i="2"/>
  <c r="Q5" i="2" s="1"/>
  <c r="S20" i="2"/>
  <c r="S12" i="2"/>
  <c r="S32" i="2"/>
  <c r="S57" i="2"/>
  <c r="S41" i="2"/>
  <c r="S56" i="2"/>
  <c r="S40" i="2"/>
  <c r="S63" i="2"/>
  <c r="S55" i="2"/>
  <c r="S47" i="2"/>
  <c r="S39" i="2"/>
  <c r="S66" i="2"/>
  <c r="S58" i="2"/>
  <c r="S50" i="2"/>
  <c r="S42" i="2"/>
  <c r="S34" i="2"/>
  <c r="S16" i="2"/>
  <c r="S29" i="2"/>
  <c r="S11" i="2"/>
  <c r="S25" i="2"/>
  <c r="S23" i="2"/>
  <c r="S15" i="2"/>
  <c r="S13" i="2"/>
  <c r="S26" i="2"/>
  <c r="S14" i="2"/>
  <c r="S18" i="2"/>
  <c r="S9" i="2"/>
  <c r="S28" i="2"/>
  <c r="S8" i="2"/>
  <c r="T66" i="2" l="1"/>
  <c r="U66" i="2" s="1"/>
  <c r="T33" i="2"/>
  <c r="U33" i="2" s="1"/>
  <c r="S2" i="2"/>
  <c r="S5" i="2" s="1"/>
  <c r="T34" i="2"/>
  <c r="U34" i="2" s="1"/>
  <c r="T48" i="2"/>
  <c r="U48" i="2" s="1"/>
  <c r="T59" i="2"/>
  <c r="U59" i="2" s="1"/>
  <c r="T46" i="2"/>
  <c r="U46" i="2" s="1"/>
  <c r="T57" i="2"/>
  <c r="U57" i="2" s="1"/>
  <c r="T55" i="2"/>
  <c r="U55" i="2" s="1"/>
  <c r="T61" i="2"/>
  <c r="U61" i="2" s="1"/>
  <c r="T40" i="2"/>
  <c r="U40" i="2" s="1"/>
  <c r="T51" i="2"/>
  <c r="U51" i="2" s="1"/>
  <c r="T38" i="2"/>
  <c r="U38" i="2" s="1"/>
  <c r="T49" i="2"/>
  <c r="U49" i="2" s="1"/>
  <c r="T47" i="2"/>
  <c r="U47" i="2" s="1"/>
  <c r="T43" i="2"/>
  <c r="U43" i="2" s="1"/>
  <c r="T41" i="2"/>
  <c r="U41" i="2" s="1"/>
  <c r="T60" i="2"/>
  <c r="U60" i="2" s="1"/>
  <c r="T39" i="2"/>
  <c r="U39" i="2" s="1"/>
  <c r="T58" i="2"/>
  <c r="U58" i="2" s="1"/>
  <c r="T53" i="2"/>
  <c r="U53" i="2" s="1"/>
  <c r="T50" i="2"/>
  <c r="U50" i="2" s="1"/>
  <c r="T45" i="2"/>
  <c r="U45" i="2" s="1"/>
  <c r="T35" i="2"/>
  <c r="U35" i="2" s="1"/>
  <c r="T52" i="2"/>
  <c r="U52" i="2" s="1"/>
  <c r="T42" i="2"/>
  <c r="U42" i="2" s="1"/>
  <c r="T37" i="2"/>
  <c r="U37" i="2" s="1"/>
  <c r="T44" i="2"/>
  <c r="U44" i="2" s="1"/>
  <c r="T36" i="2"/>
  <c r="U36" i="2" s="1"/>
  <c r="T64" i="2"/>
  <c r="U64" i="2" s="1"/>
  <c r="T62" i="2"/>
  <c r="U62" i="2" s="1"/>
  <c r="T56" i="2"/>
  <c r="U56" i="2" s="1"/>
  <c r="T54" i="2"/>
  <c r="U54" i="2" s="1"/>
  <c r="T65" i="2"/>
  <c r="U65" i="2" s="1"/>
  <c r="T63" i="2"/>
  <c r="U63" i="2" s="1"/>
  <c r="T15" i="2"/>
  <c r="U15" i="2" s="1"/>
  <c r="T23" i="2"/>
  <c r="U23" i="2" s="1"/>
  <c r="T17" i="2"/>
  <c r="U17" i="2" s="1"/>
  <c r="T25" i="2"/>
  <c r="U25" i="2" s="1"/>
  <c r="T9" i="2"/>
  <c r="U9" i="2" s="1"/>
  <c r="T10" i="2"/>
  <c r="U10" i="2" s="1"/>
  <c r="T19" i="2"/>
  <c r="U19" i="2" s="1"/>
  <c r="T27" i="2"/>
  <c r="U27" i="2" s="1"/>
  <c r="T32" i="2"/>
  <c r="U32" i="2" s="1"/>
  <c r="T26" i="2"/>
  <c r="U26" i="2" s="1"/>
  <c r="T12" i="2"/>
  <c r="U12" i="2" s="1"/>
  <c r="T20" i="2"/>
  <c r="U20" i="2" s="1"/>
  <c r="T28" i="2"/>
  <c r="U28" i="2" s="1"/>
  <c r="T14" i="2"/>
  <c r="U14" i="2" s="1"/>
  <c r="T30" i="2"/>
  <c r="U30" i="2" s="1"/>
  <c r="T16" i="2"/>
  <c r="U16" i="2" s="1"/>
  <c r="T11" i="2"/>
  <c r="U11" i="2" s="1"/>
  <c r="T13" i="2"/>
  <c r="U13" i="2" s="1"/>
  <c r="T21" i="2"/>
  <c r="U21" i="2" s="1"/>
  <c r="T29" i="2"/>
  <c r="U29" i="2" s="1"/>
  <c r="T22" i="2"/>
  <c r="U22" i="2" s="1"/>
  <c r="T31" i="2"/>
  <c r="U31" i="2" s="1"/>
  <c r="T24" i="2"/>
  <c r="U24" i="2" s="1"/>
  <c r="T18" i="2"/>
  <c r="U18" i="2" s="1"/>
  <c r="V38" i="2" l="1"/>
  <c r="X38" i="2" s="1"/>
  <c r="V62" i="2"/>
  <c r="X62" i="2" s="1"/>
  <c r="V30" i="2"/>
  <c r="X30" i="2" s="1"/>
  <c r="V54" i="2"/>
  <c r="X54" i="2" s="1"/>
  <c r="V22" i="2"/>
  <c r="X22" i="2" s="1"/>
  <c r="V46" i="2"/>
  <c r="X46" i="2" s="1"/>
  <c r="V47" i="2"/>
  <c r="X47" i="2" s="1"/>
  <c r="V63" i="2"/>
  <c r="X63" i="2" s="1"/>
  <c r="V31" i="2"/>
  <c r="X31" i="2" s="1"/>
  <c r="V27" i="2"/>
  <c r="X27" i="2" s="1"/>
  <c r="V13" i="2"/>
  <c r="X13" i="2" s="1"/>
  <c r="V55" i="2"/>
  <c r="X55" i="2" s="1"/>
  <c r="V16" i="2"/>
  <c r="X16" i="2" s="1"/>
  <c r="V41" i="2"/>
  <c r="X41" i="2" s="1"/>
  <c r="V40" i="2"/>
  <c r="X40" i="2" s="1"/>
  <c r="V18" i="2"/>
  <c r="X18" i="2" s="1"/>
  <c r="V32" i="2"/>
  <c r="X32" i="2" s="1"/>
  <c r="V35" i="2"/>
  <c r="X35" i="2" s="1"/>
  <c r="V36" i="2"/>
  <c r="X36" i="2" s="1"/>
  <c r="V49" i="2"/>
  <c r="X49" i="2" s="1"/>
  <c r="V34" i="2"/>
  <c r="X34" i="2" s="1"/>
  <c r="V14" i="2"/>
  <c r="X14" i="2" s="1"/>
  <c r="V28" i="2"/>
  <c r="X28" i="2" s="1"/>
  <c r="V64" i="2"/>
  <c r="X64" i="2" s="1"/>
  <c r="V26" i="2"/>
  <c r="X26" i="2" s="1"/>
  <c r="V19" i="2"/>
  <c r="X19" i="2" s="1"/>
  <c r="V8" i="2"/>
  <c r="X8" i="2" s="1"/>
  <c r="V12" i="2"/>
  <c r="X12" i="2" s="1"/>
  <c r="V59" i="2"/>
  <c r="X59" i="2" s="1"/>
  <c r="V39" i="2"/>
  <c r="X39" i="2" s="1"/>
  <c r="V56" i="2"/>
  <c r="X56" i="2" s="1"/>
  <c r="V42" i="2"/>
  <c r="X42" i="2" s="1"/>
  <c r="V20" i="2"/>
  <c r="X20" i="2" s="1"/>
  <c r="V60" i="2"/>
  <c r="X60" i="2" s="1"/>
  <c r="V51" i="2"/>
  <c r="X51" i="2" s="1"/>
  <c r="V57" i="2"/>
  <c r="X57" i="2" s="1"/>
  <c r="V50" i="2"/>
  <c r="X50" i="2" s="1"/>
  <c r="V25" i="2"/>
  <c r="X25" i="2" s="1"/>
  <c r="V66" i="2"/>
  <c r="X66" i="2" s="1"/>
  <c r="V11" i="2"/>
  <c r="X11" i="2" s="1"/>
  <c r="V45" i="2"/>
  <c r="X45" i="2" s="1"/>
  <c r="V37" i="2"/>
  <c r="X37" i="2" s="1"/>
  <c r="V65" i="2"/>
  <c r="X65" i="2" s="1"/>
  <c r="V24" i="2"/>
  <c r="X24" i="2" s="1"/>
  <c r="V23" i="2"/>
  <c r="X23" i="2" s="1"/>
  <c r="V52" i="2"/>
  <c r="X52" i="2" s="1"/>
  <c r="V43" i="2"/>
  <c r="X43" i="2" s="1"/>
  <c r="V33" i="2"/>
  <c r="X33" i="2" s="1"/>
  <c r="V17" i="2"/>
  <c r="X17" i="2" s="1"/>
  <c r="V15" i="2"/>
  <c r="X15" i="2" s="1"/>
  <c r="V29" i="2"/>
  <c r="X29" i="2" s="1"/>
  <c r="V44" i="2"/>
  <c r="X44" i="2" s="1"/>
  <c r="V9" i="2"/>
  <c r="X9" i="2" s="1"/>
  <c r="V61" i="2"/>
  <c r="X61" i="2" s="1"/>
  <c r="V10" i="2"/>
  <c r="X10" i="2" s="1"/>
  <c r="V21" i="2"/>
  <c r="X21" i="2" s="1"/>
  <c r="V58" i="2"/>
  <c r="X58" i="2" s="1"/>
  <c r="V48" i="2"/>
  <c r="X48" i="2" s="1"/>
  <c r="V53" i="2"/>
  <c r="X53" i="2" s="1"/>
  <c r="X5" i="2" l="1"/>
</calcChain>
</file>

<file path=xl/sharedStrings.xml><?xml version="1.0" encoding="utf-8"?>
<sst xmlns="http://schemas.openxmlformats.org/spreadsheetml/2006/main" count="241" uniqueCount="31">
  <si>
    <t>4TM_Arv</t>
  </si>
  <si>
    <t>id_parc</t>
  </si>
  <si>
    <t>id_arv</t>
  </si>
  <si>
    <t>id_vara</t>
  </si>
  <si>
    <t>especie</t>
  </si>
  <si>
    <t>d1</t>
  </si>
  <si>
    <t>d2</t>
  </si>
  <si>
    <t>arv_dom</t>
  </si>
  <si>
    <t>cod_estado</t>
  </si>
  <si>
    <t>cod_forma</t>
  </si>
  <si>
    <t>cod_desfolha</t>
  </si>
  <si>
    <t>cod_descol</t>
  </si>
  <si>
    <t>desf_ninhos</t>
  </si>
  <si>
    <t>desf_folroidas</t>
  </si>
  <si>
    <t>desf_folenrol</t>
  </si>
  <si>
    <t>desf_folorific</t>
  </si>
  <si>
    <t>t_verrumada</t>
  </si>
  <si>
    <t>Pb</t>
  </si>
  <si>
    <t>h</t>
  </si>
  <si>
    <t>d</t>
  </si>
  <si>
    <t>g</t>
  </si>
  <si>
    <t>G</t>
  </si>
  <si>
    <t>Gpar</t>
  </si>
  <si>
    <t>G&gt;d</t>
  </si>
  <si>
    <t>P(stat=0)</t>
  </si>
  <si>
    <t>Gpar&gt;d</t>
  </si>
  <si>
    <t>Area_par</t>
  </si>
  <si>
    <t>Npar</t>
  </si>
  <si>
    <t>N</t>
  </si>
  <si>
    <t>Random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</si>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</sst>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137160</xdr:colOff>
      <xdr:row>0</xdr:row>
      <xdr:rowOff>68580</xdr:rowOff>
    </xdr:from>
    <xdr:to>
      <xdr:col>11</xdr:col>
      <xdr:colOff>419100</xdr:colOff>
      <xdr:row>1</xdr:row>
      <xdr:rowOff>148590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89F171-E66F-4036-8640-77A17FAC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5960" y="68580"/>
          <a:ext cx="5158740" cy="26289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E9892-9F46-4D37-9CBD-3DA07597EFB3}">
  <dimension ref="A1:Q60"/>
  <sheetViews>
    <sheetView workbookViewId="0">
      <selection sqref="A1:Q60"/>
    </sheetView>
  </sheetViews>
  <sheetFormatPr defaultRowHeight="14.4" x14ac:dyDescent="0.3"/>
  <sheetData>
    <row r="1" spans="1:17" x14ac:dyDescent="0.3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18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3">
      <c r="A2">
        <v>3973</v>
      </c>
      <c r="B2">
        <v>1</v>
      </c>
      <c r="C2">
        <v>1</v>
      </c>
      <c r="D2" t="s">
        <v>17</v>
      </c>
      <c r="E2">
        <v>80</v>
      </c>
      <c r="F2">
        <v>80</v>
      </c>
      <c r="H2">
        <v>0</v>
      </c>
      <c r="I2">
        <v>0</v>
      </c>
      <c r="J2">
        <v>4</v>
      </c>
      <c r="K2">
        <v>1</v>
      </c>
      <c r="L2">
        <v>1</v>
      </c>
      <c r="M2">
        <v>0</v>
      </c>
      <c r="N2">
        <v>0</v>
      </c>
      <c r="O2">
        <v>0</v>
      </c>
      <c r="P2">
        <v>0</v>
      </c>
    </row>
    <row r="3" spans="1:17" x14ac:dyDescent="0.3">
      <c r="A3">
        <v>3973</v>
      </c>
      <c r="B3">
        <v>2</v>
      </c>
      <c r="C3">
        <v>1</v>
      </c>
      <c r="D3" t="s">
        <v>17</v>
      </c>
      <c r="E3">
        <v>75</v>
      </c>
      <c r="F3">
        <v>75</v>
      </c>
      <c r="H3">
        <v>0</v>
      </c>
      <c r="I3">
        <v>0</v>
      </c>
      <c r="J3">
        <v>4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7" x14ac:dyDescent="0.3">
      <c r="A4">
        <v>3973</v>
      </c>
      <c r="B4">
        <v>3</v>
      </c>
      <c r="C4">
        <v>1</v>
      </c>
      <c r="D4" t="s">
        <v>17</v>
      </c>
      <c r="E4">
        <v>118</v>
      </c>
      <c r="F4">
        <v>119</v>
      </c>
      <c r="H4">
        <v>0</v>
      </c>
      <c r="I4">
        <v>0</v>
      </c>
      <c r="J4">
        <v>5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7" x14ac:dyDescent="0.3">
      <c r="A5">
        <v>3973</v>
      </c>
      <c r="B5">
        <v>4</v>
      </c>
      <c r="C5">
        <v>1</v>
      </c>
      <c r="D5" t="s">
        <v>17</v>
      </c>
      <c r="E5">
        <v>109</v>
      </c>
      <c r="F5">
        <v>112</v>
      </c>
      <c r="H5">
        <v>0</v>
      </c>
      <c r="I5">
        <v>0</v>
      </c>
      <c r="J5">
        <v>4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7" x14ac:dyDescent="0.3">
      <c r="A6">
        <v>3973</v>
      </c>
      <c r="B6">
        <v>5</v>
      </c>
      <c r="C6">
        <v>1</v>
      </c>
      <c r="D6" t="s">
        <v>17</v>
      </c>
      <c r="E6">
        <v>222</v>
      </c>
      <c r="F6">
        <v>215</v>
      </c>
      <c r="H6">
        <v>0</v>
      </c>
      <c r="I6">
        <v>0</v>
      </c>
      <c r="J6">
        <v>4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7" x14ac:dyDescent="0.3">
      <c r="A7">
        <v>3973</v>
      </c>
      <c r="B7">
        <v>6</v>
      </c>
      <c r="C7">
        <v>1</v>
      </c>
      <c r="D7" t="s">
        <v>17</v>
      </c>
      <c r="E7">
        <v>222</v>
      </c>
      <c r="F7">
        <v>117</v>
      </c>
      <c r="H7">
        <v>0</v>
      </c>
      <c r="I7">
        <v>0</v>
      </c>
      <c r="J7">
        <v>3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7" x14ac:dyDescent="0.3">
      <c r="A8">
        <v>3973</v>
      </c>
      <c r="B8">
        <v>7</v>
      </c>
      <c r="C8">
        <v>1</v>
      </c>
      <c r="D8" t="s">
        <v>17</v>
      </c>
      <c r="E8">
        <v>312</v>
      </c>
      <c r="F8">
        <v>304</v>
      </c>
      <c r="H8">
        <v>0</v>
      </c>
      <c r="I8">
        <v>0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7" x14ac:dyDescent="0.3">
      <c r="A9">
        <v>3973</v>
      </c>
      <c r="B9">
        <v>8</v>
      </c>
      <c r="C9">
        <v>1</v>
      </c>
      <c r="D9" t="s">
        <v>17</v>
      </c>
      <c r="E9">
        <v>121</v>
      </c>
      <c r="F9">
        <v>115</v>
      </c>
      <c r="H9">
        <v>0</v>
      </c>
      <c r="I9">
        <v>0</v>
      </c>
      <c r="J9">
        <v>5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7" x14ac:dyDescent="0.3">
      <c r="A10">
        <v>3973</v>
      </c>
      <c r="B10">
        <v>9</v>
      </c>
      <c r="C10">
        <v>1</v>
      </c>
      <c r="D10" t="s">
        <v>17</v>
      </c>
      <c r="E10">
        <v>153</v>
      </c>
      <c r="F10">
        <v>152</v>
      </c>
      <c r="H10">
        <v>0</v>
      </c>
      <c r="I10">
        <v>0</v>
      </c>
      <c r="J10">
        <v>3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7" x14ac:dyDescent="0.3">
      <c r="A11">
        <v>3973</v>
      </c>
      <c r="B11">
        <v>10</v>
      </c>
      <c r="C11">
        <v>1</v>
      </c>
      <c r="D11" t="s">
        <v>17</v>
      </c>
      <c r="E11">
        <v>192</v>
      </c>
      <c r="F11">
        <v>187</v>
      </c>
      <c r="G11">
        <v>156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7" x14ac:dyDescent="0.3">
      <c r="A12">
        <v>3973</v>
      </c>
      <c r="B12">
        <v>11</v>
      </c>
      <c r="C12">
        <v>1</v>
      </c>
      <c r="D12" t="s">
        <v>17</v>
      </c>
      <c r="E12">
        <v>201</v>
      </c>
      <c r="F12">
        <v>204</v>
      </c>
      <c r="H12">
        <v>0</v>
      </c>
      <c r="I12">
        <v>0</v>
      </c>
      <c r="J12">
        <v>4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7" x14ac:dyDescent="0.3">
      <c r="A13">
        <v>3973</v>
      </c>
      <c r="B13">
        <v>12</v>
      </c>
      <c r="C13">
        <v>1</v>
      </c>
      <c r="D13" t="s">
        <v>17</v>
      </c>
      <c r="E13">
        <v>275</v>
      </c>
      <c r="F13">
        <v>271</v>
      </c>
      <c r="H13">
        <v>0</v>
      </c>
      <c r="I13">
        <v>0</v>
      </c>
      <c r="J13">
        <v>4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7" x14ac:dyDescent="0.3">
      <c r="A14">
        <v>3973</v>
      </c>
      <c r="B14">
        <v>13</v>
      </c>
      <c r="C14">
        <v>1</v>
      </c>
      <c r="D14" t="s">
        <v>17</v>
      </c>
      <c r="E14">
        <v>244</v>
      </c>
      <c r="F14">
        <v>242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7" x14ac:dyDescent="0.3">
      <c r="A15">
        <v>3973</v>
      </c>
      <c r="B15">
        <v>14</v>
      </c>
      <c r="C15">
        <v>1</v>
      </c>
      <c r="D15" t="s">
        <v>17</v>
      </c>
      <c r="E15">
        <v>191</v>
      </c>
      <c r="F15">
        <v>196</v>
      </c>
      <c r="H15">
        <v>0</v>
      </c>
      <c r="I15">
        <v>0</v>
      </c>
      <c r="J15">
        <v>4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7" x14ac:dyDescent="0.3">
      <c r="A16">
        <v>3973</v>
      </c>
      <c r="B16">
        <v>15</v>
      </c>
      <c r="C16">
        <v>1</v>
      </c>
      <c r="D16" t="s">
        <v>17</v>
      </c>
      <c r="E16">
        <v>185</v>
      </c>
      <c r="F16">
        <v>182</v>
      </c>
      <c r="H16">
        <v>0</v>
      </c>
      <c r="I16">
        <v>0</v>
      </c>
      <c r="J16">
        <v>4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16" x14ac:dyDescent="0.3">
      <c r="A17">
        <v>3973</v>
      </c>
      <c r="B17">
        <v>16</v>
      </c>
      <c r="C17">
        <v>1</v>
      </c>
      <c r="D17" t="s">
        <v>17</v>
      </c>
      <c r="E17">
        <v>105</v>
      </c>
      <c r="F17">
        <v>112</v>
      </c>
      <c r="H17">
        <v>0</v>
      </c>
      <c r="I17">
        <v>0</v>
      </c>
      <c r="J17">
        <v>4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x14ac:dyDescent="0.3">
      <c r="A18">
        <v>3973</v>
      </c>
      <c r="B18">
        <v>17</v>
      </c>
      <c r="C18">
        <v>1</v>
      </c>
      <c r="D18" t="s">
        <v>17</v>
      </c>
      <c r="E18">
        <v>91</v>
      </c>
      <c r="F18">
        <v>85</v>
      </c>
      <c r="H18">
        <v>0</v>
      </c>
      <c r="I18">
        <v>0</v>
      </c>
      <c r="J18">
        <v>4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</row>
    <row r="19" spans="1:16" x14ac:dyDescent="0.3">
      <c r="A19">
        <v>3973</v>
      </c>
      <c r="B19">
        <v>18</v>
      </c>
      <c r="C19">
        <v>1</v>
      </c>
      <c r="D19" t="s">
        <v>17</v>
      </c>
      <c r="E19">
        <v>279</v>
      </c>
      <c r="F19">
        <v>264</v>
      </c>
      <c r="H19">
        <v>0</v>
      </c>
      <c r="I19">
        <v>0</v>
      </c>
      <c r="J19">
        <v>4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x14ac:dyDescent="0.3">
      <c r="A20">
        <v>3973</v>
      </c>
      <c r="B20">
        <v>19</v>
      </c>
      <c r="C20">
        <v>1</v>
      </c>
      <c r="D20" t="s">
        <v>17</v>
      </c>
      <c r="E20">
        <v>191</v>
      </c>
      <c r="F20">
        <v>180</v>
      </c>
      <c r="H20">
        <v>0</v>
      </c>
      <c r="I20">
        <v>0</v>
      </c>
      <c r="J20">
        <v>5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x14ac:dyDescent="0.3">
      <c r="A21">
        <v>3973</v>
      </c>
      <c r="B21">
        <v>20</v>
      </c>
      <c r="C21">
        <v>1</v>
      </c>
      <c r="D21" t="s">
        <v>17</v>
      </c>
      <c r="E21">
        <v>140</v>
      </c>
      <c r="F21">
        <v>147</v>
      </c>
      <c r="H21">
        <v>0</v>
      </c>
      <c r="I21">
        <v>0</v>
      </c>
      <c r="J21">
        <v>5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x14ac:dyDescent="0.3">
      <c r="A22">
        <v>3973</v>
      </c>
      <c r="B22">
        <v>21</v>
      </c>
      <c r="C22">
        <v>1</v>
      </c>
      <c r="D22" t="s">
        <v>17</v>
      </c>
      <c r="E22">
        <v>217</v>
      </c>
      <c r="F22">
        <v>215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x14ac:dyDescent="0.3">
      <c r="A23">
        <v>3973</v>
      </c>
      <c r="B23">
        <v>22</v>
      </c>
      <c r="C23">
        <v>1</v>
      </c>
      <c r="D23" t="s">
        <v>17</v>
      </c>
      <c r="E23">
        <v>122</v>
      </c>
      <c r="F23">
        <v>124</v>
      </c>
      <c r="H23">
        <v>0</v>
      </c>
      <c r="I23">
        <v>0</v>
      </c>
      <c r="J23">
        <v>4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x14ac:dyDescent="0.3">
      <c r="A24">
        <v>3973</v>
      </c>
      <c r="B24">
        <v>23</v>
      </c>
      <c r="C24">
        <v>1</v>
      </c>
      <c r="D24" t="s">
        <v>17</v>
      </c>
      <c r="E24">
        <v>178</v>
      </c>
      <c r="F24">
        <v>172</v>
      </c>
      <c r="H24">
        <v>0</v>
      </c>
      <c r="I24">
        <v>0</v>
      </c>
      <c r="J24">
        <v>4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x14ac:dyDescent="0.3">
      <c r="A25">
        <v>3973</v>
      </c>
      <c r="B25">
        <v>24</v>
      </c>
      <c r="C25">
        <v>1</v>
      </c>
      <c r="D25" t="s">
        <v>17</v>
      </c>
      <c r="E25">
        <v>117</v>
      </c>
      <c r="F25">
        <v>109</v>
      </c>
      <c r="H25">
        <v>0</v>
      </c>
      <c r="I25">
        <v>0</v>
      </c>
      <c r="J25">
        <v>4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x14ac:dyDescent="0.3">
      <c r="A26">
        <v>3973</v>
      </c>
      <c r="B26">
        <v>25</v>
      </c>
      <c r="C26">
        <v>1</v>
      </c>
      <c r="D26" t="s">
        <v>17</v>
      </c>
      <c r="E26">
        <v>127</v>
      </c>
      <c r="F26">
        <v>124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x14ac:dyDescent="0.3">
      <c r="A27">
        <v>3973</v>
      </c>
      <c r="B27">
        <v>26</v>
      </c>
      <c r="C27">
        <v>1</v>
      </c>
      <c r="D27" t="s">
        <v>17</v>
      </c>
      <c r="E27">
        <v>170</v>
      </c>
      <c r="F27">
        <v>179</v>
      </c>
      <c r="H27">
        <v>0</v>
      </c>
      <c r="I27">
        <v>1</v>
      </c>
      <c r="K27">
        <v>9</v>
      </c>
      <c r="L27">
        <v>2</v>
      </c>
      <c r="M27">
        <v>0</v>
      </c>
      <c r="N27">
        <v>0</v>
      </c>
      <c r="O27">
        <v>0</v>
      </c>
      <c r="P27">
        <v>0</v>
      </c>
    </row>
    <row r="28" spans="1:16" x14ac:dyDescent="0.3">
      <c r="A28">
        <v>3973</v>
      </c>
      <c r="B28">
        <v>27</v>
      </c>
      <c r="C28">
        <v>1</v>
      </c>
      <c r="D28" t="s">
        <v>17</v>
      </c>
      <c r="E28">
        <v>455</v>
      </c>
      <c r="F28">
        <v>483</v>
      </c>
      <c r="H28">
        <v>0</v>
      </c>
      <c r="I28">
        <v>0</v>
      </c>
      <c r="J28">
        <v>4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x14ac:dyDescent="0.3">
      <c r="A29">
        <v>3973</v>
      </c>
      <c r="B29">
        <v>28</v>
      </c>
      <c r="C29">
        <v>1</v>
      </c>
      <c r="D29" t="s">
        <v>17</v>
      </c>
      <c r="E29">
        <v>92</v>
      </c>
      <c r="F29">
        <v>93</v>
      </c>
      <c r="H29">
        <v>0</v>
      </c>
      <c r="I29">
        <v>0</v>
      </c>
      <c r="J29">
        <v>5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x14ac:dyDescent="0.3">
      <c r="A30">
        <v>3973</v>
      </c>
      <c r="B30">
        <v>29</v>
      </c>
      <c r="C30">
        <v>1</v>
      </c>
      <c r="D30" t="s">
        <v>17</v>
      </c>
      <c r="E30">
        <v>420</v>
      </c>
      <c r="F30">
        <v>420</v>
      </c>
      <c r="H30">
        <v>0</v>
      </c>
      <c r="I30">
        <v>0</v>
      </c>
      <c r="J30">
        <v>4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x14ac:dyDescent="0.3">
      <c r="A31">
        <v>3973</v>
      </c>
      <c r="B31">
        <v>30</v>
      </c>
      <c r="C31">
        <v>1</v>
      </c>
      <c r="D31" t="s">
        <v>17</v>
      </c>
      <c r="E31">
        <v>85</v>
      </c>
      <c r="F31">
        <v>100</v>
      </c>
      <c r="H31">
        <v>0</v>
      </c>
      <c r="I31">
        <v>0</v>
      </c>
      <c r="J31">
        <v>4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x14ac:dyDescent="0.3">
      <c r="A32">
        <v>3973</v>
      </c>
      <c r="B32">
        <v>31</v>
      </c>
      <c r="C32">
        <v>1</v>
      </c>
      <c r="D32" t="s">
        <v>17</v>
      </c>
      <c r="E32">
        <v>146</v>
      </c>
      <c r="F32">
        <v>143</v>
      </c>
      <c r="G32">
        <v>129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7" x14ac:dyDescent="0.3">
      <c r="A33">
        <v>3973</v>
      </c>
      <c r="B33">
        <v>32</v>
      </c>
      <c r="C33">
        <v>1</v>
      </c>
      <c r="D33" t="s">
        <v>17</v>
      </c>
      <c r="E33">
        <v>95</v>
      </c>
      <c r="F33">
        <v>92</v>
      </c>
      <c r="H33">
        <v>0</v>
      </c>
      <c r="I33">
        <v>0</v>
      </c>
      <c r="J33">
        <v>4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7" x14ac:dyDescent="0.3">
      <c r="A34">
        <v>3973</v>
      </c>
      <c r="B34">
        <v>33</v>
      </c>
      <c r="C34">
        <v>1</v>
      </c>
      <c r="D34" t="s">
        <v>17</v>
      </c>
      <c r="E34">
        <v>130</v>
      </c>
      <c r="F34">
        <v>126</v>
      </c>
      <c r="H34">
        <v>0</v>
      </c>
      <c r="I34">
        <v>0</v>
      </c>
      <c r="J34">
        <v>4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</row>
    <row r="35" spans="1:17" x14ac:dyDescent="0.3">
      <c r="A35">
        <v>3973</v>
      </c>
      <c r="B35">
        <v>34</v>
      </c>
      <c r="C35">
        <v>1</v>
      </c>
      <c r="D35" t="s">
        <v>17</v>
      </c>
      <c r="E35">
        <v>128</v>
      </c>
      <c r="F35">
        <v>137</v>
      </c>
      <c r="H35">
        <v>0</v>
      </c>
      <c r="I35">
        <v>0</v>
      </c>
      <c r="J35">
        <v>4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7" x14ac:dyDescent="0.3">
      <c r="A36">
        <v>3973</v>
      </c>
      <c r="B36">
        <v>35</v>
      </c>
      <c r="C36">
        <v>1</v>
      </c>
      <c r="D36" t="s">
        <v>17</v>
      </c>
      <c r="E36">
        <v>284</v>
      </c>
      <c r="F36">
        <v>260</v>
      </c>
      <c r="H36">
        <v>0</v>
      </c>
      <c r="I36">
        <v>0</v>
      </c>
      <c r="J36">
        <v>4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7" x14ac:dyDescent="0.3">
      <c r="A37">
        <v>3973</v>
      </c>
      <c r="B37">
        <v>36</v>
      </c>
      <c r="C37">
        <v>1</v>
      </c>
      <c r="D37" t="s">
        <v>17</v>
      </c>
      <c r="E37">
        <v>151</v>
      </c>
      <c r="F37">
        <v>159</v>
      </c>
      <c r="H37">
        <v>0</v>
      </c>
      <c r="I37">
        <v>0</v>
      </c>
      <c r="J37">
        <v>5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</row>
    <row r="38" spans="1:17" x14ac:dyDescent="0.3">
      <c r="A38">
        <v>3973</v>
      </c>
      <c r="B38">
        <v>37</v>
      </c>
      <c r="C38">
        <v>1</v>
      </c>
      <c r="D38" t="s">
        <v>17</v>
      </c>
      <c r="E38">
        <v>315</v>
      </c>
      <c r="F38">
        <v>322</v>
      </c>
      <c r="H38">
        <v>0</v>
      </c>
      <c r="I38">
        <v>0</v>
      </c>
      <c r="J38">
        <v>4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</row>
    <row r="39" spans="1:17" x14ac:dyDescent="0.3">
      <c r="A39">
        <v>3973</v>
      </c>
      <c r="B39">
        <v>38</v>
      </c>
      <c r="C39">
        <v>1</v>
      </c>
      <c r="D39" t="s">
        <v>17</v>
      </c>
      <c r="E39">
        <v>91</v>
      </c>
      <c r="F39">
        <v>93</v>
      </c>
      <c r="G39">
        <v>78</v>
      </c>
      <c r="H39">
        <v>0</v>
      </c>
      <c r="I39">
        <v>0</v>
      </c>
      <c r="J39">
        <v>0</v>
      </c>
      <c r="K39">
        <v>0</v>
      </c>
      <c r="L39">
        <v>1</v>
      </c>
      <c r="M39">
        <v>0</v>
      </c>
      <c r="N39">
        <v>0</v>
      </c>
      <c r="O39">
        <v>0</v>
      </c>
      <c r="P39">
        <v>0</v>
      </c>
    </row>
    <row r="40" spans="1:17" x14ac:dyDescent="0.3">
      <c r="A40">
        <v>3973</v>
      </c>
      <c r="B40">
        <v>39</v>
      </c>
      <c r="C40">
        <v>1</v>
      </c>
      <c r="D40" t="s">
        <v>17</v>
      </c>
      <c r="E40">
        <v>364</v>
      </c>
      <c r="F40">
        <v>365</v>
      </c>
      <c r="H40">
        <v>0</v>
      </c>
      <c r="I40">
        <v>0</v>
      </c>
      <c r="J40">
        <v>4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7" x14ac:dyDescent="0.3">
      <c r="A41">
        <v>3973</v>
      </c>
      <c r="B41">
        <v>40</v>
      </c>
      <c r="C41">
        <v>1</v>
      </c>
      <c r="D41" t="s">
        <v>17</v>
      </c>
      <c r="E41">
        <v>400</v>
      </c>
      <c r="F41">
        <v>370</v>
      </c>
      <c r="G41">
        <v>181</v>
      </c>
      <c r="H41">
        <v>1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50</v>
      </c>
    </row>
    <row r="42" spans="1:17" x14ac:dyDescent="0.3">
      <c r="A42">
        <v>3973</v>
      </c>
      <c r="B42">
        <v>41</v>
      </c>
      <c r="C42">
        <v>1</v>
      </c>
      <c r="D42" t="s">
        <v>17</v>
      </c>
      <c r="E42">
        <v>85</v>
      </c>
      <c r="F42">
        <v>86</v>
      </c>
      <c r="H42">
        <v>0</v>
      </c>
      <c r="I42">
        <v>0</v>
      </c>
      <c r="J42">
        <v>4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7" x14ac:dyDescent="0.3">
      <c r="A43">
        <v>3973</v>
      </c>
      <c r="B43">
        <v>42</v>
      </c>
      <c r="C43">
        <v>1</v>
      </c>
      <c r="D43" t="s">
        <v>17</v>
      </c>
      <c r="E43">
        <v>86</v>
      </c>
      <c r="F43">
        <v>90</v>
      </c>
      <c r="H43">
        <v>0</v>
      </c>
      <c r="I43">
        <v>0</v>
      </c>
      <c r="J43">
        <v>4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7" x14ac:dyDescent="0.3">
      <c r="A44">
        <v>3973</v>
      </c>
      <c r="B44">
        <v>43</v>
      </c>
      <c r="C44">
        <v>1</v>
      </c>
      <c r="D44" t="s">
        <v>17</v>
      </c>
      <c r="E44">
        <v>377</v>
      </c>
      <c r="F44">
        <v>370</v>
      </c>
      <c r="H44">
        <v>0</v>
      </c>
      <c r="I44">
        <v>0</v>
      </c>
      <c r="J44">
        <v>4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</row>
    <row r="45" spans="1:17" x14ac:dyDescent="0.3">
      <c r="A45">
        <v>3973</v>
      </c>
      <c r="B45">
        <v>44</v>
      </c>
      <c r="C45">
        <v>1</v>
      </c>
      <c r="D45" t="s">
        <v>17</v>
      </c>
      <c r="E45">
        <v>81</v>
      </c>
      <c r="F45">
        <v>80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</row>
    <row r="46" spans="1:17" x14ac:dyDescent="0.3">
      <c r="A46">
        <v>3973</v>
      </c>
      <c r="B46">
        <v>45</v>
      </c>
      <c r="C46">
        <v>1</v>
      </c>
      <c r="D46" t="s">
        <v>17</v>
      </c>
      <c r="E46">
        <v>77</v>
      </c>
      <c r="F46">
        <v>75</v>
      </c>
      <c r="H46">
        <v>0</v>
      </c>
      <c r="I46">
        <v>0</v>
      </c>
      <c r="J46">
        <v>4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7" x14ac:dyDescent="0.3">
      <c r="A47">
        <v>3973</v>
      </c>
      <c r="B47">
        <v>46</v>
      </c>
      <c r="C47">
        <v>1</v>
      </c>
      <c r="D47" t="s">
        <v>17</v>
      </c>
      <c r="E47">
        <v>287</v>
      </c>
      <c r="F47">
        <v>284</v>
      </c>
      <c r="H47">
        <v>0</v>
      </c>
      <c r="I47">
        <v>0</v>
      </c>
      <c r="J47">
        <v>4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</row>
    <row r="48" spans="1:17" x14ac:dyDescent="0.3">
      <c r="A48">
        <v>3973</v>
      </c>
      <c r="B48">
        <v>47</v>
      </c>
      <c r="C48">
        <v>1</v>
      </c>
      <c r="D48" t="s">
        <v>17</v>
      </c>
      <c r="E48">
        <v>87</v>
      </c>
      <c r="F48">
        <v>80</v>
      </c>
      <c r="H48">
        <v>0</v>
      </c>
      <c r="I48">
        <v>0</v>
      </c>
      <c r="J48">
        <v>4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</row>
    <row r="49" spans="1:17" x14ac:dyDescent="0.3">
      <c r="A49">
        <v>3973</v>
      </c>
      <c r="B49">
        <v>48</v>
      </c>
      <c r="C49">
        <v>1</v>
      </c>
      <c r="D49" t="s">
        <v>17</v>
      </c>
      <c r="E49">
        <v>222</v>
      </c>
      <c r="F49">
        <v>219</v>
      </c>
      <c r="H49">
        <v>0</v>
      </c>
      <c r="I49">
        <v>0</v>
      </c>
      <c r="J49">
        <v>4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30</v>
      </c>
    </row>
    <row r="50" spans="1:17" x14ac:dyDescent="0.3">
      <c r="A50">
        <v>3973</v>
      </c>
      <c r="B50">
        <v>49</v>
      </c>
      <c r="C50">
        <v>1</v>
      </c>
      <c r="D50" t="s">
        <v>17</v>
      </c>
      <c r="E50">
        <v>377</v>
      </c>
      <c r="F50">
        <v>379</v>
      </c>
      <c r="H50">
        <v>0</v>
      </c>
      <c r="I50">
        <v>0</v>
      </c>
      <c r="J50">
        <v>4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7" x14ac:dyDescent="0.3">
      <c r="A51">
        <v>3973</v>
      </c>
      <c r="B51">
        <v>50</v>
      </c>
      <c r="C51">
        <v>1</v>
      </c>
      <c r="D51" t="s">
        <v>17</v>
      </c>
      <c r="E51">
        <v>223</v>
      </c>
      <c r="F51">
        <v>212</v>
      </c>
      <c r="H51">
        <v>0</v>
      </c>
      <c r="I51">
        <v>0</v>
      </c>
      <c r="J51">
        <v>5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7" x14ac:dyDescent="0.3">
      <c r="A52">
        <v>3973</v>
      </c>
      <c r="B52">
        <v>51</v>
      </c>
      <c r="C52">
        <v>1</v>
      </c>
      <c r="D52" t="s">
        <v>17</v>
      </c>
      <c r="E52">
        <v>333</v>
      </c>
      <c r="F52">
        <v>332</v>
      </c>
      <c r="H52">
        <v>0</v>
      </c>
      <c r="I52">
        <v>0</v>
      </c>
      <c r="J52">
        <v>4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</row>
    <row r="53" spans="1:17" x14ac:dyDescent="0.3">
      <c r="A53">
        <v>3973</v>
      </c>
      <c r="B53">
        <v>52</v>
      </c>
      <c r="C53">
        <v>1</v>
      </c>
      <c r="D53" t="s">
        <v>17</v>
      </c>
      <c r="E53">
        <v>384</v>
      </c>
      <c r="F53">
        <v>376</v>
      </c>
      <c r="G53">
        <v>152</v>
      </c>
      <c r="H53">
        <v>1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7" x14ac:dyDescent="0.3">
      <c r="A54">
        <v>3973</v>
      </c>
      <c r="B54">
        <v>53</v>
      </c>
      <c r="C54">
        <v>1</v>
      </c>
      <c r="D54" t="s">
        <v>17</v>
      </c>
      <c r="E54">
        <v>250</v>
      </c>
      <c r="F54">
        <v>256</v>
      </c>
      <c r="H54">
        <v>0</v>
      </c>
      <c r="I54">
        <v>0</v>
      </c>
      <c r="J54">
        <v>4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7" x14ac:dyDescent="0.3">
      <c r="A55">
        <v>3973</v>
      </c>
      <c r="B55">
        <v>54</v>
      </c>
      <c r="C55">
        <v>1</v>
      </c>
      <c r="D55" t="s">
        <v>17</v>
      </c>
      <c r="E55">
        <v>236</v>
      </c>
      <c r="F55">
        <v>240</v>
      </c>
      <c r="H55">
        <v>0</v>
      </c>
      <c r="I55">
        <v>0</v>
      </c>
      <c r="J55">
        <v>4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7" x14ac:dyDescent="0.3">
      <c r="A56">
        <v>3973</v>
      </c>
      <c r="B56">
        <v>55</v>
      </c>
      <c r="C56">
        <v>1</v>
      </c>
      <c r="D56" t="s">
        <v>17</v>
      </c>
      <c r="E56">
        <v>245</v>
      </c>
      <c r="F56">
        <v>230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7" x14ac:dyDescent="0.3">
      <c r="A57">
        <v>3973</v>
      </c>
      <c r="B57">
        <v>56</v>
      </c>
      <c r="C57">
        <v>1</v>
      </c>
      <c r="D57" t="s">
        <v>17</v>
      </c>
      <c r="E57">
        <v>137</v>
      </c>
      <c r="F57">
        <v>144</v>
      </c>
      <c r="H57">
        <v>0</v>
      </c>
      <c r="I57">
        <v>0</v>
      </c>
      <c r="J57">
        <v>4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7" x14ac:dyDescent="0.3">
      <c r="A58">
        <v>3973</v>
      </c>
      <c r="B58">
        <v>57</v>
      </c>
      <c r="C58">
        <v>1</v>
      </c>
      <c r="D58" t="s">
        <v>17</v>
      </c>
      <c r="E58">
        <v>239</v>
      </c>
      <c r="F58">
        <v>252</v>
      </c>
      <c r="G58">
        <v>172</v>
      </c>
      <c r="H58">
        <v>1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26</v>
      </c>
    </row>
    <row r="59" spans="1:17" x14ac:dyDescent="0.3">
      <c r="A59">
        <v>3973</v>
      </c>
      <c r="B59">
        <v>58</v>
      </c>
      <c r="C59">
        <v>1</v>
      </c>
      <c r="D59" t="s">
        <v>17</v>
      </c>
      <c r="E59">
        <v>206</v>
      </c>
      <c r="F59">
        <v>214</v>
      </c>
      <c r="H59">
        <v>0</v>
      </c>
      <c r="I59">
        <v>0</v>
      </c>
      <c r="J59">
        <v>4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7" x14ac:dyDescent="0.3">
      <c r="A60">
        <v>3973</v>
      </c>
      <c r="B60">
        <v>59</v>
      </c>
      <c r="C60">
        <v>1</v>
      </c>
      <c r="D60" t="s">
        <v>17</v>
      </c>
      <c r="E60">
        <v>205</v>
      </c>
      <c r="F60">
        <v>198</v>
      </c>
      <c r="H60">
        <v>0</v>
      </c>
      <c r="I60">
        <v>1</v>
      </c>
      <c r="K60">
        <v>9</v>
      </c>
      <c r="L60">
        <v>3</v>
      </c>
      <c r="M60">
        <v>0</v>
      </c>
      <c r="N60">
        <v>0</v>
      </c>
      <c r="O60">
        <v>0</v>
      </c>
      <c r="P60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032FA-034C-4307-A80E-A3DFFFDEB2D2}">
  <dimension ref="A1:Y66"/>
  <sheetViews>
    <sheetView tabSelected="1" topLeftCell="C1" workbookViewId="0">
      <selection activeCell="Y8" sqref="Y8:Y66"/>
    </sheetView>
  </sheetViews>
  <sheetFormatPr defaultRowHeight="14.4" x14ac:dyDescent="0.3"/>
  <sheetData>
    <row r="1" spans="1:25" x14ac:dyDescent="0.3">
      <c r="O1" s="2" t="s">
        <v>26</v>
      </c>
      <c r="Q1" s="2" t="s">
        <v>27</v>
      </c>
      <c r="S1" s="2" t="s">
        <v>22</v>
      </c>
    </row>
    <row r="2" spans="1:25" x14ac:dyDescent="0.3">
      <c r="O2" s="2">
        <v>500</v>
      </c>
      <c r="Q2" s="2">
        <f>COUNT(R8:R66)</f>
        <v>59</v>
      </c>
      <c r="S2" s="2">
        <f>SUM(S8:S66)</f>
        <v>2.2657829879137648</v>
      </c>
    </row>
    <row r="3" spans="1:25" x14ac:dyDescent="0.3">
      <c r="S3" s="3"/>
    </row>
    <row r="4" spans="1:25" x14ac:dyDescent="0.3">
      <c r="Q4" s="2" t="s">
        <v>28</v>
      </c>
      <c r="S4" s="2" t="s">
        <v>21</v>
      </c>
    </row>
    <row r="5" spans="1:25" x14ac:dyDescent="0.3">
      <c r="Q5" s="2">
        <f>Q2*10000/O2</f>
        <v>1180</v>
      </c>
      <c r="S5" s="2">
        <f>S2*10000/O2</f>
        <v>45.315659758275295</v>
      </c>
      <c r="X5">
        <f>SUM(X8:X66)</f>
        <v>5</v>
      </c>
    </row>
    <row r="7" spans="1:25" x14ac:dyDescent="0.3">
      <c r="A7" t="s">
        <v>1</v>
      </c>
      <c r="B7" t="s">
        <v>2</v>
      </c>
      <c r="C7" t="s">
        <v>3</v>
      </c>
      <c r="D7" t="s">
        <v>4</v>
      </c>
      <c r="E7" t="s">
        <v>5</v>
      </c>
      <c r="F7" t="s">
        <v>6</v>
      </c>
      <c r="G7" t="s">
        <v>18</v>
      </c>
      <c r="H7" t="s">
        <v>7</v>
      </c>
      <c r="I7" t="s">
        <v>8</v>
      </c>
      <c r="J7" t="s">
        <v>9</v>
      </c>
      <c r="K7" t="s">
        <v>10</v>
      </c>
      <c r="L7" t="s">
        <v>11</v>
      </c>
      <c r="M7" t="s">
        <v>12</v>
      </c>
      <c r="N7" t="s">
        <v>13</v>
      </c>
      <c r="O7" t="s">
        <v>14</v>
      </c>
      <c r="P7" t="s">
        <v>15</v>
      </c>
      <c r="Q7" t="s">
        <v>16</v>
      </c>
      <c r="R7" s="1" t="s">
        <v>19</v>
      </c>
      <c r="S7" s="1" t="s">
        <v>20</v>
      </c>
      <c r="T7" t="s">
        <v>25</v>
      </c>
      <c r="U7" t="s">
        <v>23</v>
      </c>
      <c r="V7" t="s">
        <v>24</v>
      </c>
      <c r="W7" t="s">
        <v>29</v>
      </c>
      <c r="X7" t="s">
        <v>30</v>
      </c>
    </row>
    <row r="8" spans="1:25" x14ac:dyDescent="0.3">
      <c r="A8">
        <v>3973</v>
      </c>
      <c r="B8">
        <v>27</v>
      </c>
      <c r="C8">
        <v>1</v>
      </c>
      <c r="D8" t="s">
        <v>17</v>
      </c>
      <c r="E8">
        <v>455</v>
      </c>
      <c r="F8">
        <v>483</v>
      </c>
      <c r="H8">
        <v>0</v>
      </c>
      <c r="I8">
        <v>0</v>
      </c>
      <c r="J8">
        <v>4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R8">
        <f>(E8+F8)/20</f>
        <v>46.9</v>
      </c>
      <c r="S8">
        <f t="shared" ref="S8:S32" si="0">PI()/4*(R8/100)^2</f>
        <v>0.1727569654190661</v>
      </c>
      <c r="T8">
        <v>0</v>
      </c>
      <c r="U8">
        <f t="shared" ref="U8:U39" si="1">T8*10000/$O$2</f>
        <v>0</v>
      </c>
      <c r="V8">
        <f>1/(1+EXP(-9.26738-0.020407*R8+0.065599*S$5+0.076903*U8))</f>
        <v>0.99929160943940187</v>
      </c>
      <c r="W8">
        <v>0.9413540184776672</v>
      </c>
      <c r="X8">
        <f>IF(W8&lt;V8,0,1)</f>
        <v>0</v>
      </c>
      <c r="Y8">
        <v>0.9413540184776672</v>
      </c>
    </row>
    <row r="9" spans="1:25" x14ac:dyDescent="0.3">
      <c r="A9">
        <v>3973</v>
      </c>
      <c r="B9">
        <v>29</v>
      </c>
      <c r="C9">
        <v>1</v>
      </c>
      <c r="D9" t="s">
        <v>17</v>
      </c>
      <c r="E9">
        <v>420</v>
      </c>
      <c r="F9">
        <v>420</v>
      </c>
      <c r="H9">
        <v>0</v>
      </c>
      <c r="I9">
        <v>0</v>
      </c>
      <c r="J9">
        <v>4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R9">
        <f>(E9+F9)/20</f>
        <v>42</v>
      </c>
      <c r="S9">
        <f t="shared" si="0"/>
        <v>0.13854423602330987</v>
      </c>
      <c r="T9">
        <f>SUM(S$8:S8)</f>
        <v>0.1727569654190661</v>
      </c>
      <c r="U9">
        <f t="shared" si="1"/>
        <v>3.4551393083813218</v>
      </c>
      <c r="V9">
        <f t="shared" ref="V9:V66" si="2">1/(1+EXP(-9.26738-0.020407*R9+0.065599*S$5+0.076903*U9))</f>
        <v>0.99897915322597841</v>
      </c>
      <c r="W9">
        <v>3.83210045328789E-2</v>
      </c>
      <c r="X9">
        <f t="shared" ref="X9:X66" si="3">IF(W9&lt;V9,0,1)</f>
        <v>0</v>
      </c>
      <c r="Y9">
        <v>3.83210045328789E-2</v>
      </c>
    </row>
    <row r="10" spans="1:25" x14ac:dyDescent="0.3">
      <c r="A10">
        <v>3973</v>
      </c>
      <c r="B10">
        <v>40</v>
      </c>
      <c r="C10">
        <v>1</v>
      </c>
      <c r="D10" t="s">
        <v>17</v>
      </c>
      <c r="E10">
        <v>400</v>
      </c>
      <c r="F10">
        <v>370</v>
      </c>
      <c r="G10">
        <v>181</v>
      </c>
      <c r="H10">
        <v>1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50</v>
      </c>
      <c r="R10">
        <f>(E10+F10)/20</f>
        <v>38.5</v>
      </c>
      <c r="S10">
        <f t="shared" si="0"/>
        <v>0.11641564276958677</v>
      </c>
      <c r="T10">
        <f>SUM(S$8:S9)</f>
        <v>0.31130120144237594</v>
      </c>
      <c r="U10">
        <f t="shared" si="1"/>
        <v>6.2260240288475188</v>
      </c>
      <c r="V10">
        <f t="shared" si="2"/>
        <v>0.99864363221465779</v>
      </c>
      <c r="W10">
        <v>0.23685250532338731</v>
      </c>
      <c r="X10">
        <f t="shared" si="3"/>
        <v>0</v>
      </c>
      <c r="Y10">
        <v>0.23685250532338731</v>
      </c>
    </row>
    <row r="11" spans="1:25" x14ac:dyDescent="0.3">
      <c r="A11">
        <v>3973</v>
      </c>
      <c r="B11">
        <v>52</v>
      </c>
      <c r="C11">
        <v>1</v>
      </c>
      <c r="D11" t="s">
        <v>17</v>
      </c>
      <c r="E11">
        <v>384</v>
      </c>
      <c r="F11">
        <v>376</v>
      </c>
      <c r="G11">
        <v>152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R11">
        <f>(E11+F11)/20</f>
        <v>38</v>
      </c>
      <c r="S11">
        <f t="shared" si="0"/>
        <v>0.11341149479459153</v>
      </c>
      <c r="T11">
        <f>SUM(S$8:S10)</f>
        <v>0.42771684421196271</v>
      </c>
      <c r="U11">
        <f t="shared" si="1"/>
        <v>8.5543368842392535</v>
      </c>
      <c r="V11">
        <f t="shared" si="2"/>
        <v>0.99836149283526388</v>
      </c>
      <c r="W11">
        <v>0.14532205298548706</v>
      </c>
      <c r="X11">
        <f t="shared" si="3"/>
        <v>0</v>
      </c>
      <c r="Y11">
        <v>0.14532205298548706</v>
      </c>
    </row>
    <row r="12" spans="1:25" x14ac:dyDescent="0.3">
      <c r="A12">
        <v>3973</v>
      </c>
      <c r="B12">
        <v>49</v>
      </c>
      <c r="C12">
        <v>1</v>
      </c>
      <c r="D12" t="s">
        <v>17</v>
      </c>
      <c r="E12">
        <v>377</v>
      </c>
      <c r="F12">
        <v>379</v>
      </c>
      <c r="H12">
        <v>0</v>
      </c>
      <c r="I12">
        <v>0</v>
      </c>
      <c r="J12">
        <v>4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R12">
        <f>(E12+F12)/20</f>
        <v>37.799999999999997</v>
      </c>
      <c r="S12">
        <f t="shared" si="0"/>
        <v>0.11222083117888096</v>
      </c>
      <c r="T12">
        <f>SUM(S$8:S11)</f>
        <v>0.54112833900655422</v>
      </c>
      <c r="U12">
        <f t="shared" si="1"/>
        <v>10.822566780131085</v>
      </c>
      <c r="V12">
        <f t="shared" si="2"/>
        <v>0.99804188854475095</v>
      </c>
      <c r="W12">
        <v>0.76980258900236098</v>
      </c>
      <c r="X12">
        <f t="shared" si="3"/>
        <v>0</v>
      </c>
      <c r="Y12">
        <v>0.76980258900236098</v>
      </c>
    </row>
    <row r="13" spans="1:25" x14ac:dyDescent="0.3">
      <c r="A13">
        <v>3973</v>
      </c>
      <c r="B13">
        <v>43</v>
      </c>
      <c r="C13">
        <v>1</v>
      </c>
      <c r="D13" t="s">
        <v>17</v>
      </c>
      <c r="E13">
        <v>377</v>
      </c>
      <c r="F13">
        <v>370</v>
      </c>
      <c r="H13">
        <v>0</v>
      </c>
      <c r="I13">
        <v>0</v>
      </c>
      <c r="J13">
        <v>4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R13">
        <f>(E13+F13)/20</f>
        <v>37.35</v>
      </c>
      <c r="S13">
        <f t="shared" si="0"/>
        <v>0.10956481093981167</v>
      </c>
      <c r="T13">
        <f>SUM(S$8:S12)</f>
        <v>0.65334917018543515</v>
      </c>
      <c r="U13">
        <f t="shared" si="1"/>
        <v>13.066983403708702</v>
      </c>
      <c r="V13">
        <f t="shared" si="2"/>
        <v>0.99765244185620772</v>
      </c>
      <c r="W13">
        <v>7.9450485066699161E-2</v>
      </c>
      <c r="X13">
        <f t="shared" si="3"/>
        <v>0</v>
      </c>
      <c r="Y13">
        <v>7.9450485066699161E-2</v>
      </c>
    </row>
    <row r="14" spans="1:25" x14ac:dyDescent="0.3">
      <c r="A14">
        <v>3973</v>
      </c>
      <c r="B14">
        <v>39</v>
      </c>
      <c r="C14">
        <v>1</v>
      </c>
      <c r="D14" t="s">
        <v>17</v>
      </c>
      <c r="E14">
        <v>364</v>
      </c>
      <c r="F14">
        <v>365</v>
      </c>
      <c r="H14">
        <v>0</v>
      </c>
      <c r="I14">
        <v>0</v>
      </c>
      <c r="J14">
        <v>4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R14">
        <f>(E14+F14)/20</f>
        <v>36.450000000000003</v>
      </c>
      <c r="S14">
        <f t="shared" si="0"/>
        <v>0.10434819633852586</v>
      </c>
      <c r="T14">
        <f>SUM(S$8:S13)</f>
        <v>0.76291398112524678</v>
      </c>
      <c r="U14">
        <f t="shared" si="1"/>
        <v>15.258279622504935</v>
      </c>
      <c r="V14">
        <f t="shared" si="2"/>
        <v>0.99717141389530406</v>
      </c>
      <c r="W14">
        <v>0.77328561485712988</v>
      </c>
      <c r="X14">
        <f t="shared" si="3"/>
        <v>0</v>
      </c>
      <c r="Y14">
        <v>0.77328561485712988</v>
      </c>
    </row>
    <row r="15" spans="1:25" x14ac:dyDescent="0.3">
      <c r="A15">
        <v>3973</v>
      </c>
      <c r="B15">
        <v>51</v>
      </c>
      <c r="C15">
        <v>1</v>
      </c>
      <c r="D15" t="s">
        <v>17</v>
      </c>
      <c r="E15">
        <v>333</v>
      </c>
      <c r="F15">
        <v>332</v>
      </c>
      <c r="H15">
        <v>0</v>
      </c>
      <c r="I15">
        <v>0</v>
      </c>
      <c r="J15">
        <v>4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R15">
        <f>(E15+F15)/20</f>
        <v>33.25</v>
      </c>
      <c r="S15">
        <f t="shared" si="0"/>
        <v>8.6830675702109145E-2</v>
      </c>
      <c r="T15">
        <f>SUM(S$8:S14)</f>
        <v>0.86726217746377265</v>
      </c>
      <c r="U15">
        <f t="shared" si="1"/>
        <v>17.345243549275452</v>
      </c>
      <c r="V15">
        <f t="shared" si="2"/>
        <v>0.99645741430573853</v>
      </c>
      <c r="W15">
        <v>0.152753432047815</v>
      </c>
      <c r="X15">
        <f t="shared" si="3"/>
        <v>0</v>
      </c>
      <c r="Y15">
        <v>0.152753432047815</v>
      </c>
    </row>
    <row r="16" spans="1:25" x14ac:dyDescent="0.3">
      <c r="A16">
        <v>3973</v>
      </c>
      <c r="B16">
        <v>37</v>
      </c>
      <c r="C16">
        <v>1</v>
      </c>
      <c r="D16" t="s">
        <v>17</v>
      </c>
      <c r="E16">
        <v>315</v>
      </c>
      <c r="F16">
        <v>322</v>
      </c>
      <c r="H16">
        <v>0</v>
      </c>
      <c r="I16">
        <v>0</v>
      </c>
      <c r="J16">
        <v>4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R16">
        <f>(E16+F16)/20</f>
        <v>31.85</v>
      </c>
      <c r="S16">
        <f t="shared" si="0"/>
        <v>7.9672556840904796E-2</v>
      </c>
      <c r="T16">
        <f>SUM(S$8:S15)</f>
        <v>0.95409285316588177</v>
      </c>
      <c r="U16">
        <f t="shared" si="1"/>
        <v>19.081857063317635</v>
      </c>
      <c r="V16">
        <f t="shared" si="2"/>
        <v>0.99583650792326206</v>
      </c>
      <c r="W16">
        <v>0.37363052010824738</v>
      </c>
      <c r="X16">
        <f t="shared" si="3"/>
        <v>0</v>
      </c>
      <c r="Y16">
        <v>0.37363052010824738</v>
      </c>
    </row>
    <row r="17" spans="1:25" x14ac:dyDescent="0.3">
      <c r="A17">
        <v>3973</v>
      </c>
      <c r="B17">
        <v>7</v>
      </c>
      <c r="C17">
        <v>1</v>
      </c>
      <c r="D17" t="s">
        <v>17</v>
      </c>
      <c r="E17">
        <v>312</v>
      </c>
      <c r="F17">
        <v>304</v>
      </c>
      <c r="H17">
        <v>0</v>
      </c>
      <c r="I17">
        <v>0</v>
      </c>
      <c r="J17">
        <v>1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R17">
        <f>(E17+F17)/20</f>
        <v>30.8</v>
      </c>
      <c r="S17">
        <f t="shared" si="0"/>
        <v>7.4506011372535541E-2</v>
      </c>
      <c r="T17">
        <f>SUM(S$8:S16)</f>
        <v>1.0337654100067866</v>
      </c>
      <c r="U17">
        <f t="shared" si="1"/>
        <v>20.675308200135731</v>
      </c>
      <c r="V17">
        <f t="shared" si="2"/>
        <v>0.99519489840036146</v>
      </c>
      <c r="W17">
        <v>0.81863421681894177</v>
      </c>
      <c r="X17">
        <f t="shared" si="3"/>
        <v>0</v>
      </c>
      <c r="Y17">
        <v>0.81863421681894177</v>
      </c>
    </row>
    <row r="18" spans="1:25" x14ac:dyDescent="0.3">
      <c r="A18">
        <v>3973</v>
      </c>
      <c r="B18">
        <v>46</v>
      </c>
      <c r="C18">
        <v>1</v>
      </c>
      <c r="D18" t="s">
        <v>17</v>
      </c>
      <c r="E18">
        <v>287</v>
      </c>
      <c r="F18">
        <v>284</v>
      </c>
      <c r="H18">
        <v>0</v>
      </c>
      <c r="I18">
        <v>0</v>
      </c>
      <c r="J18">
        <v>4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R18">
        <f>(E18+F18)/20</f>
        <v>28.55</v>
      </c>
      <c r="S18">
        <f t="shared" si="0"/>
        <v>6.401800064806687E-2</v>
      </c>
      <c r="T18">
        <f>SUM(S$8:S17)</f>
        <v>1.1082714213793221</v>
      </c>
      <c r="U18">
        <f t="shared" si="1"/>
        <v>22.165428427586441</v>
      </c>
      <c r="V18">
        <f t="shared" si="2"/>
        <v>0.99436299787624871</v>
      </c>
      <c r="W18">
        <v>0.64873745335292821</v>
      </c>
      <c r="X18">
        <f t="shared" si="3"/>
        <v>0</v>
      </c>
      <c r="Y18">
        <v>0.64873745335292821</v>
      </c>
    </row>
    <row r="19" spans="1:25" x14ac:dyDescent="0.3">
      <c r="A19">
        <v>3973</v>
      </c>
      <c r="B19">
        <v>12</v>
      </c>
      <c r="C19">
        <v>1</v>
      </c>
      <c r="D19" t="s">
        <v>17</v>
      </c>
      <c r="E19">
        <v>275</v>
      </c>
      <c r="F19">
        <v>271</v>
      </c>
      <c r="H19">
        <v>0</v>
      </c>
      <c r="I19">
        <v>0</v>
      </c>
      <c r="J19">
        <v>4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R19">
        <f>(E19+F19)/20</f>
        <v>27.3</v>
      </c>
      <c r="S19">
        <f t="shared" si="0"/>
        <v>5.8534939719848432E-2</v>
      </c>
      <c r="T19">
        <f>SUM(S$8:S18)</f>
        <v>1.1722894220273889</v>
      </c>
      <c r="U19">
        <f t="shared" si="1"/>
        <v>23.445788440547776</v>
      </c>
      <c r="V19">
        <f t="shared" si="2"/>
        <v>0.9936237449534181</v>
      </c>
      <c r="W19">
        <v>0.32251593474331297</v>
      </c>
      <c r="X19">
        <f t="shared" si="3"/>
        <v>0</v>
      </c>
      <c r="Y19">
        <v>0.32251593474331297</v>
      </c>
    </row>
    <row r="20" spans="1:25" x14ac:dyDescent="0.3">
      <c r="A20">
        <v>3973</v>
      </c>
      <c r="B20">
        <v>35</v>
      </c>
      <c r="C20">
        <v>1</v>
      </c>
      <c r="D20" t="s">
        <v>17</v>
      </c>
      <c r="E20">
        <v>284</v>
      </c>
      <c r="F20">
        <v>260</v>
      </c>
      <c r="H20">
        <v>0</v>
      </c>
      <c r="I20">
        <v>0</v>
      </c>
      <c r="J20">
        <v>4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R20">
        <f>(E20+F20)/20</f>
        <v>27.2</v>
      </c>
      <c r="S20">
        <f t="shared" si="0"/>
        <v>5.8106897720796823E-2</v>
      </c>
      <c r="T20">
        <f>SUM(S$8:S19)</f>
        <v>1.2308243617472374</v>
      </c>
      <c r="U20">
        <f t="shared" si="1"/>
        <v>24.616487234944746</v>
      </c>
      <c r="V20">
        <f t="shared" si="2"/>
        <v>0.99301309881051403</v>
      </c>
      <c r="W20">
        <v>0.52065628637763539</v>
      </c>
      <c r="X20">
        <f t="shared" si="3"/>
        <v>0</v>
      </c>
      <c r="Y20">
        <v>0.52065628637763539</v>
      </c>
    </row>
    <row r="21" spans="1:25" x14ac:dyDescent="0.3">
      <c r="A21">
        <v>3973</v>
      </c>
      <c r="B21">
        <v>18</v>
      </c>
      <c r="C21">
        <v>1</v>
      </c>
      <c r="D21" t="s">
        <v>17</v>
      </c>
      <c r="E21">
        <v>279</v>
      </c>
      <c r="F21">
        <v>264</v>
      </c>
      <c r="H21">
        <v>0</v>
      </c>
      <c r="I21">
        <v>0</v>
      </c>
      <c r="J21">
        <v>4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R21">
        <f>(E21+F21)/20</f>
        <v>27.15</v>
      </c>
      <c r="S21">
        <f t="shared" si="0"/>
        <v>5.7893465769893543E-2</v>
      </c>
      <c r="T21">
        <f>SUM(S$8:S20)</f>
        <v>1.2889312594680342</v>
      </c>
      <c r="U21">
        <f t="shared" si="1"/>
        <v>25.778625189360685</v>
      </c>
      <c r="V21">
        <f t="shared" si="2"/>
        <v>0.99235716494219661</v>
      </c>
      <c r="W21">
        <v>0.25626111353317371</v>
      </c>
      <c r="X21">
        <f t="shared" si="3"/>
        <v>0</v>
      </c>
      <c r="Y21">
        <v>0.25626111353317371</v>
      </c>
    </row>
    <row r="22" spans="1:25" x14ac:dyDescent="0.3">
      <c r="A22">
        <v>3973</v>
      </c>
      <c r="B22">
        <v>53</v>
      </c>
      <c r="C22">
        <v>1</v>
      </c>
      <c r="D22" t="s">
        <v>17</v>
      </c>
      <c r="E22">
        <v>250</v>
      </c>
      <c r="F22">
        <v>256</v>
      </c>
      <c r="H22">
        <v>0</v>
      </c>
      <c r="I22">
        <v>0</v>
      </c>
      <c r="J22">
        <v>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R22">
        <f>(E22+F22)/20</f>
        <v>25.3</v>
      </c>
      <c r="S22">
        <f t="shared" si="0"/>
        <v>5.0272551040907262E-2</v>
      </c>
      <c r="T22">
        <f>SUM(S$8:S21)</f>
        <v>1.3468247252379277</v>
      </c>
      <c r="U22">
        <f t="shared" si="1"/>
        <v>26.936494504758553</v>
      </c>
      <c r="V22">
        <f t="shared" si="2"/>
        <v>0.99133291499721066</v>
      </c>
      <c r="W22">
        <v>0.97265465748240998</v>
      </c>
      <c r="X22">
        <f t="shared" si="3"/>
        <v>0</v>
      </c>
      <c r="Y22">
        <v>0.97265465748240998</v>
      </c>
    </row>
    <row r="23" spans="1:25" x14ac:dyDescent="0.3">
      <c r="A23">
        <v>3973</v>
      </c>
      <c r="B23">
        <v>57</v>
      </c>
      <c r="C23">
        <v>1</v>
      </c>
      <c r="D23" t="s">
        <v>17</v>
      </c>
      <c r="E23">
        <v>239</v>
      </c>
      <c r="F23">
        <v>252</v>
      </c>
      <c r="G23">
        <v>172</v>
      </c>
      <c r="H23">
        <v>1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26</v>
      </c>
      <c r="R23">
        <f>(E23+F23)/20</f>
        <v>24.55</v>
      </c>
      <c r="S23">
        <f t="shared" si="0"/>
        <v>4.7336143657505055E-2</v>
      </c>
      <c r="T23">
        <f>SUM(S$8:S22)</f>
        <v>1.397097276278835</v>
      </c>
      <c r="U23">
        <f t="shared" si="1"/>
        <v>27.941945525576699</v>
      </c>
      <c r="V23">
        <f t="shared" si="2"/>
        <v>0.99049974011077113</v>
      </c>
      <c r="W23">
        <v>0.23929096989082033</v>
      </c>
      <c r="X23">
        <f t="shared" si="3"/>
        <v>0</v>
      </c>
      <c r="Y23">
        <v>0.23929096989082033</v>
      </c>
    </row>
    <row r="24" spans="1:25" x14ac:dyDescent="0.3">
      <c r="A24">
        <v>3973</v>
      </c>
      <c r="B24">
        <v>13</v>
      </c>
      <c r="C24">
        <v>1</v>
      </c>
      <c r="D24" t="s">
        <v>17</v>
      </c>
      <c r="E24">
        <v>244</v>
      </c>
      <c r="F24">
        <v>242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R24">
        <f>(E24+F24)/20</f>
        <v>24.3</v>
      </c>
      <c r="S24">
        <f t="shared" si="0"/>
        <v>4.6376976150455919E-2</v>
      </c>
      <c r="T24">
        <f>SUM(S$8:S23)</f>
        <v>1.44443341993634</v>
      </c>
      <c r="U24">
        <f t="shared" si="1"/>
        <v>28.8886683987268</v>
      </c>
      <c r="V24">
        <f t="shared" si="2"/>
        <v>0.98973790209442081</v>
      </c>
      <c r="W24">
        <v>0.69805658778021051</v>
      </c>
      <c r="X24">
        <f t="shared" si="3"/>
        <v>0</v>
      </c>
      <c r="Y24">
        <v>0.69805658778021051</v>
      </c>
    </row>
    <row r="25" spans="1:25" x14ac:dyDescent="0.3">
      <c r="A25">
        <v>3973</v>
      </c>
      <c r="B25">
        <v>54</v>
      </c>
      <c r="C25">
        <v>1</v>
      </c>
      <c r="D25" t="s">
        <v>17</v>
      </c>
      <c r="E25">
        <v>236</v>
      </c>
      <c r="F25">
        <v>240</v>
      </c>
      <c r="H25">
        <v>0</v>
      </c>
      <c r="I25">
        <v>0</v>
      </c>
      <c r="J25">
        <v>4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R25">
        <f>(E25+F25)/20</f>
        <v>23.8</v>
      </c>
      <c r="S25">
        <f t="shared" si="0"/>
        <v>4.4488093567485065E-2</v>
      </c>
      <c r="T25">
        <f>SUM(S$8:S24)</f>
        <v>1.490810396086796</v>
      </c>
      <c r="U25">
        <f t="shared" si="1"/>
        <v>29.81620792173592</v>
      </c>
      <c r="V25">
        <f t="shared" si="2"/>
        <v>0.98887583267926615</v>
      </c>
      <c r="W25">
        <v>0.31617080038848011</v>
      </c>
      <c r="X25">
        <f t="shared" si="3"/>
        <v>0</v>
      </c>
      <c r="Y25">
        <v>0.31617080038848011</v>
      </c>
    </row>
    <row r="26" spans="1:25" x14ac:dyDescent="0.3">
      <c r="A26">
        <v>3973</v>
      </c>
      <c r="B26">
        <v>55</v>
      </c>
      <c r="C26">
        <v>1</v>
      </c>
      <c r="D26" t="s">
        <v>17</v>
      </c>
      <c r="E26">
        <v>245</v>
      </c>
      <c r="F26">
        <v>230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R26">
        <f>(E26+F26)/20</f>
        <v>23.75</v>
      </c>
      <c r="S26">
        <f t="shared" si="0"/>
        <v>4.4301365154137316E-2</v>
      </c>
      <c r="T26">
        <f>SUM(S$8:S25)</f>
        <v>1.5352984896542812</v>
      </c>
      <c r="U26">
        <f t="shared" si="1"/>
        <v>30.705969793085625</v>
      </c>
      <c r="V26">
        <f t="shared" si="2"/>
        <v>0.98808538231887022</v>
      </c>
      <c r="W26">
        <v>0.22481484142426267</v>
      </c>
      <c r="X26">
        <f t="shared" si="3"/>
        <v>0</v>
      </c>
      <c r="Y26">
        <v>0.22481484142426267</v>
      </c>
    </row>
    <row r="27" spans="1:25" x14ac:dyDescent="0.3">
      <c r="A27">
        <v>3973</v>
      </c>
      <c r="B27">
        <v>48</v>
      </c>
      <c r="C27">
        <v>1</v>
      </c>
      <c r="D27" t="s">
        <v>17</v>
      </c>
      <c r="E27">
        <v>222</v>
      </c>
      <c r="F27">
        <v>219</v>
      </c>
      <c r="H27">
        <v>0</v>
      </c>
      <c r="I27">
        <v>0</v>
      </c>
      <c r="J27">
        <v>4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30</v>
      </c>
      <c r="R27">
        <f>(E27+F27)/20</f>
        <v>22.05</v>
      </c>
      <c r="S27">
        <f t="shared" si="0"/>
        <v>3.8186255053924791E-2</v>
      </c>
      <c r="T27">
        <f>SUM(S$8:S26)</f>
        <v>1.5795998548084185</v>
      </c>
      <c r="U27">
        <f t="shared" si="1"/>
        <v>31.591997096168367</v>
      </c>
      <c r="V27">
        <f t="shared" si="2"/>
        <v>0.98681201057965451</v>
      </c>
      <c r="W27">
        <v>0.20427809106599726</v>
      </c>
      <c r="X27">
        <f t="shared" si="3"/>
        <v>0</v>
      </c>
      <c r="Y27">
        <v>0.20427809106599726</v>
      </c>
    </row>
    <row r="28" spans="1:25" x14ac:dyDescent="0.3">
      <c r="A28">
        <v>3973</v>
      </c>
      <c r="B28">
        <v>5</v>
      </c>
      <c r="C28">
        <v>1</v>
      </c>
      <c r="D28" t="s">
        <v>17</v>
      </c>
      <c r="E28">
        <v>222</v>
      </c>
      <c r="F28">
        <v>215</v>
      </c>
      <c r="H28">
        <v>0</v>
      </c>
      <c r="I28">
        <v>0</v>
      </c>
      <c r="J28">
        <v>4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R28">
        <f>(E28+F28)/20</f>
        <v>21.85</v>
      </c>
      <c r="S28">
        <f t="shared" si="0"/>
        <v>3.7496675466461835E-2</v>
      </c>
      <c r="T28">
        <f>SUM(S$8:S27)</f>
        <v>1.6177861098623432</v>
      </c>
      <c r="U28">
        <f t="shared" si="1"/>
        <v>32.355722197246862</v>
      </c>
      <c r="V28">
        <f t="shared" si="2"/>
        <v>0.98596904336782865</v>
      </c>
      <c r="W28">
        <v>0.10028594310717154</v>
      </c>
      <c r="X28">
        <f t="shared" si="3"/>
        <v>0</v>
      </c>
      <c r="Y28">
        <v>0.10028594310717154</v>
      </c>
    </row>
    <row r="29" spans="1:25" x14ac:dyDescent="0.3">
      <c r="A29">
        <v>3973</v>
      </c>
      <c r="B29">
        <v>50</v>
      </c>
      <c r="C29">
        <v>1</v>
      </c>
      <c r="D29" t="s">
        <v>17</v>
      </c>
      <c r="E29">
        <v>223</v>
      </c>
      <c r="F29">
        <v>212</v>
      </c>
      <c r="H29">
        <v>0</v>
      </c>
      <c r="I29">
        <v>0</v>
      </c>
      <c r="J29">
        <v>5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R29">
        <f>(E29+F29)/20</f>
        <v>21.75</v>
      </c>
      <c r="S29">
        <f t="shared" si="0"/>
        <v>3.7154241867220536E-2</v>
      </c>
      <c r="T29">
        <f>SUM(S$8:S28)</f>
        <v>1.655282785328805</v>
      </c>
      <c r="U29">
        <f t="shared" si="1"/>
        <v>33.105655706576101</v>
      </c>
      <c r="V29">
        <f t="shared" si="2"/>
        <v>0.98511854305626489</v>
      </c>
      <c r="W29">
        <v>0.52427428200953796</v>
      </c>
      <c r="X29">
        <f t="shared" si="3"/>
        <v>0</v>
      </c>
      <c r="Y29">
        <v>0.52427428200953796</v>
      </c>
    </row>
    <row r="30" spans="1:25" x14ac:dyDescent="0.3">
      <c r="A30">
        <v>3973</v>
      </c>
      <c r="B30">
        <v>21</v>
      </c>
      <c r="C30">
        <v>1</v>
      </c>
      <c r="D30" t="s">
        <v>17</v>
      </c>
      <c r="E30">
        <v>217</v>
      </c>
      <c r="F30">
        <v>215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R30">
        <f>(E30+F30)/20</f>
        <v>21.6</v>
      </c>
      <c r="S30">
        <f t="shared" si="0"/>
        <v>3.6643536711471351E-2</v>
      </c>
      <c r="T30">
        <f>SUM(S$8:S29)</f>
        <v>1.6924370271960256</v>
      </c>
      <c r="U30">
        <f t="shared" si="1"/>
        <v>33.848740543920513</v>
      </c>
      <c r="V30">
        <f t="shared" si="2"/>
        <v>0.98420964381647702</v>
      </c>
      <c r="W30">
        <v>0.46614456658810866</v>
      </c>
      <c r="X30">
        <f t="shared" si="3"/>
        <v>0</v>
      </c>
      <c r="Y30">
        <v>0.46614456658810866</v>
      </c>
    </row>
    <row r="31" spans="1:25" x14ac:dyDescent="0.3">
      <c r="A31">
        <v>3973</v>
      </c>
      <c r="B31">
        <v>58</v>
      </c>
      <c r="C31">
        <v>1</v>
      </c>
      <c r="D31" t="s">
        <v>17</v>
      </c>
      <c r="E31">
        <v>206</v>
      </c>
      <c r="F31">
        <v>214</v>
      </c>
      <c r="H31">
        <v>0</v>
      </c>
      <c r="I31">
        <v>0</v>
      </c>
      <c r="J31">
        <v>4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R31">
        <f>(E31+F31)/20</f>
        <v>21</v>
      </c>
      <c r="S31">
        <f t="shared" si="0"/>
        <v>3.4636059005827467E-2</v>
      </c>
      <c r="T31">
        <f>SUM(S$8:S30)</f>
        <v>1.7290805639074969</v>
      </c>
      <c r="U31">
        <f t="shared" si="1"/>
        <v>34.581611278149943</v>
      </c>
      <c r="V31">
        <f t="shared" si="2"/>
        <v>0.98310727823615629</v>
      </c>
      <c r="W31">
        <v>0.15333074062540397</v>
      </c>
      <c r="X31">
        <f t="shared" si="3"/>
        <v>0</v>
      </c>
      <c r="Y31">
        <v>0.15333074062540397</v>
      </c>
    </row>
    <row r="32" spans="1:25" x14ac:dyDescent="0.3">
      <c r="A32">
        <v>3973</v>
      </c>
      <c r="B32">
        <v>11</v>
      </c>
      <c r="C32">
        <v>1</v>
      </c>
      <c r="D32" t="s">
        <v>17</v>
      </c>
      <c r="E32">
        <v>201</v>
      </c>
      <c r="F32">
        <v>204</v>
      </c>
      <c r="H32">
        <v>0</v>
      </c>
      <c r="I32">
        <v>0</v>
      </c>
      <c r="J32">
        <v>4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R32">
        <f>(E32+F32)/20</f>
        <v>20.25</v>
      </c>
      <c r="S32">
        <f t="shared" si="0"/>
        <v>3.2206233437816617E-2</v>
      </c>
      <c r="T32">
        <f>SUM(S$8:S31)</f>
        <v>1.7637166229133243</v>
      </c>
      <c r="U32">
        <f t="shared" si="1"/>
        <v>35.274332458266485</v>
      </c>
      <c r="V32">
        <f t="shared" si="2"/>
        <v>0.98192983814978474</v>
      </c>
      <c r="W32">
        <v>0.93283616767210042</v>
      </c>
      <c r="X32">
        <f t="shared" si="3"/>
        <v>0</v>
      </c>
      <c r="Y32">
        <v>0.93283616767210042</v>
      </c>
    </row>
    <row r="33" spans="1:25" x14ac:dyDescent="0.3">
      <c r="A33">
        <v>3973</v>
      </c>
      <c r="B33">
        <v>59</v>
      </c>
      <c r="C33">
        <v>1</v>
      </c>
      <c r="D33" t="s">
        <v>17</v>
      </c>
      <c r="E33">
        <v>205</v>
      </c>
      <c r="F33">
        <v>198</v>
      </c>
      <c r="H33">
        <v>0</v>
      </c>
      <c r="I33">
        <v>1</v>
      </c>
      <c r="K33">
        <v>9</v>
      </c>
      <c r="L33">
        <v>3</v>
      </c>
      <c r="M33">
        <v>0</v>
      </c>
      <c r="N33">
        <v>0</v>
      </c>
      <c r="O33">
        <v>0</v>
      </c>
      <c r="P33">
        <v>0</v>
      </c>
      <c r="R33">
        <f>(E33+F33)/20</f>
        <v>20.149999999999999</v>
      </c>
      <c r="S33">
        <f t="shared" ref="S33:S66" si="4">PI()/4*(R33/100)^2</f>
        <v>3.188893257980404E-2</v>
      </c>
      <c r="T33">
        <f>SUM(S$8:S32)</f>
        <v>1.7959228563511409</v>
      </c>
      <c r="U33">
        <f t="shared" si="1"/>
        <v>35.918457127022819</v>
      </c>
      <c r="V33">
        <f t="shared" si="2"/>
        <v>0.98099158260170183</v>
      </c>
      <c r="W33">
        <v>0.20895878887048003</v>
      </c>
      <c r="X33">
        <f t="shared" si="3"/>
        <v>0</v>
      </c>
      <c r="Y33">
        <v>0.20895878887048003</v>
      </c>
    </row>
    <row r="34" spans="1:25" x14ac:dyDescent="0.3">
      <c r="A34">
        <v>3973</v>
      </c>
      <c r="B34">
        <v>14</v>
      </c>
      <c r="C34">
        <v>1</v>
      </c>
      <c r="D34" t="s">
        <v>17</v>
      </c>
      <c r="E34">
        <v>191</v>
      </c>
      <c r="F34">
        <v>196</v>
      </c>
      <c r="H34">
        <v>0</v>
      </c>
      <c r="I34">
        <v>0</v>
      </c>
      <c r="J34">
        <v>4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R34">
        <f>(E34+F34)/20</f>
        <v>19.350000000000001</v>
      </c>
      <c r="S34">
        <f t="shared" si="4"/>
        <v>2.940707438346811E-2</v>
      </c>
      <c r="T34">
        <f>SUM(S$8:S33)</f>
        <v>1.8278117889309449</v>
      </c>
      <c r="U34">
        <f t="shared" si="1"/>
        <v>36.556235778618898</v>
      </c>
      <c r="V34">
        <f t="shared" si="2"/>
        <v>0.97973345961556435</v>
      </c>
      <c r="W34">
        <v>0.29619151412236711</v>
      </c>
      <c r="X34">
        <f t="shared" si="3"/>
        <v>0</v>
      </c>
      <c r="Y34">
        <v>0.29619151412236711</v>
      </c>
    </row>
    <row r="35" spans="1:25" x14ac:dyDescent="0.3">
      <c r="A35">
        <v>3973</v>
      </c>
      <c r="B35">
        <v>10</v>
      </c>
      <c r="C35">
        <v>1</v>
      </c>
      <c r="D35" t="s">
        <v>17</v>
      </c>
      <c r="E35">
        <v>192</v>
      </c>
      <c r="F35">
        <v>187</v>
      </c>
      <c r="G35">
        <v>156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R35">
        <f>(E35+F35)/20</f>
        <v>18.95</v>
      </c>
      <c r="S35">
        <f t="shared" si="4"/>
        <v>2.8203844397143216E-2</v>
      </c>
      <c r="T35">
        <f>SUM(S$8:S34)</f>
        <v>1.8572188633144129</v>
      </c>
      <c r="U35">
        <f t="shared" si="1"/>
        <v>37.144377266288252</v>
      </c>
      <c r="V35">
        <f t="shared" si="2"/>
        <v>0.97864570183955157</v>
      </c>
      <c r="W35">
        <v>0.51962352011102508</v>
      </c>
      <c r="X35">
        <f t="shared" si="3"/>
        <v>0</v>
      </c>
      <c r="Y35">
        <v>0.51962352011102508</v>
      </c>
    </row>
    <row r="36" spans="1:25" x14ac:dyDescent="0.3">
      <c r="A36">
        <v>3973</v>
      </c>
      <c r="B36">
        <v>19</v>
      </c>
      <c r="C36">
        <v>1</v>
      </c>
      <c r="D36" t="s">
        <v>17</v>
      </c>
      <c r="E36">
        <v>191</v>
      </c>
      <c r="F36">
        <v>180</v>
      </c>
      <c r="H36">
        <v>0</v>
      </c>
      <c r="I36">
        <v>0</v>
      </c>
      <c r="J36">
        <v>5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R36">
        <f>(E36+F36)/20</f>
        <v>18.55</v>
      </c>
      <c r="S36">
        <f t="shared" si="4"/>
        <v>2.7025747152047041E-2</v>
      </c>
      <c r="T36">
        <f>SUM(S$8:S35)</f>
        <v>1.8854227077115562</v>
      </c>
      <c r="U36">
        <f t="shared" si="1"/>
        <v>37.708454154231127</v>
      </c>
      <c r="V36">
        <f t="shared" si="2"/>
        <v>0.97754156698578587</v>
      </c>
      <c r="W36">
        <v>5.6601308860853239E-2</v>
      </c>
      <c r="X36">
        <f t="shared" si="3"/>
        <v>0</v>
      </c>
      <c r="Y36">
        <v>5.6601308860853239E-2</v>
      </c>
    </row>
    <row r="37" spans="1:25" x14ac:dyDescent="0.3">
      <c r="A37">
        <v>3973</v>
      </c>
      <c r="B37">
        <v>15</v>
      </c>
      <c r="C37">
        <v>1</v>
      </c>
      <c r="D37" t="s">
        <v>17</v>
      </c>
      <c r="E37">
        <v>185</v>
      </c>
      <c r="F37">
        <v>182</v>
      </c>
      <c r="H37">
        <v>0</v>
      </c>
      <c r="I37">
        <v>0</v>
      </c>
      <c r="J37">
        <v>4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R37">
        <f>(E37+F37)/20</f>
        <v>18.350000000000001</v>
      </c>
      <c r="S37">
        <f t="shared" si="4"/>
        <v>2.6446123307459733E-2</v>
      </c>
      <c r="T37">
        <f>SUM(S$8:S36)</f>
        <v>1.9124484548636032</v>
      </c>
      <c r="U37">
        <f t="shared" si="1"/>
        <v>38.248969097272067</v>
      </c>
      <c r="V37">
        <f t="shared" si="2"/>
        <v>0.9765172433222612</v>
      </c>
      <c r="W37">
        <v>0.65898078827905882</v>
      </c>
      <c r="X37">
        <f t="shared" si="3"/>
        <v>0</v>
      </c>
      <c r="Y37">
        <v>0.65898078827905882</v>
      </c>
    </row>
    <row r="38" spans="1:25" x14ac:dyDescent="0.3">
      <c r="A38">
        <v>3973</v>
      </c>
      <c r="B38">
        <v>23</v>
      </c>
      <c r="C38">
        <v>1</v>
      </c>
      <c r="D38" t="s">
        <v>17</v>
      </c>
      <c r="E38">
        <v>178</v>
      </c>
      <c r="F38">
        <v>172</v>
      </c>
      <c r="H38">
        <v>0</v>
      </c>
      <c r="I38">
        <v>0</v>
      </c>
      <c r="J38">
        <v>4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R38">
        <f>(E38+F38)/20</f>
        <v>17.5</v>
      </c>
      <c r="S38">
        <f t="shared" si="4"/>
        <v>2.4052818754046849E-2</v>
      </c>
      <c r="T38">
        <f>SUM(S$8:S37)</f>
        <v>1.9388945781710629</v>
      </c>
      <c r="U38">
        <f t="shared" si="1"/>
        <v>38.777891563421264</v>
      </c>
      <c r="V38">
        <f t="shared" si="2"/>
        <v>0.97514929210714418</v>
      </c>
      <c r="W38">
        <v>0.81538506141461797</v>
      </c>
      <c r="X38">
        <f t="shared" si="3"/>
        <v>0</v>
      </c>
      <c r="Y38">
        <v>0.81538506141461797</v>
      </c>
    </row>
    <row r="39" spans="1:25" x14ac:dyDescent="0.3">
      <c r="A39">
        <v>3973</v>
      </c>
      <c r="B39">
        <v>26</v>
      </c>
      <c r="C39">
        <v>1</v>
      </c>
      <c r="D39" t="s">
        <v>17</v>
      </c>
      <c r="E39">
        <v>170</v>
      </c>
      <c r="F39">
        <v>179</v>
      </c>
      <c r="H39">
        <v>0</v>
      </c>
      <c r="I39">
        <v>1</v>
      </c>
      <c r="K39">
        <v>9</v>
      </c>
      <c r="L39">
        <v>2</v>
      </c>
      <c r="M39">
        <v>0</v>
      </c>
      <c r="N39">
        <v>0</v>
      </c>
      <c r="O39">
        <v>0</v>
      </c>
      <c r="P39">
        <v>0</v>
      </c>
      <c r="R39">
        <f>(E39+F39)/20</f>
        <v>17.45</v>
      </c>
      <c r="S39">
        <f t="shared" si="4"/>
        <v>2.3915570424993145E-2</v>
      </c>
      <c r="T39">
        <f>SUM(S$8:S38)</f>
        <v>1.9629473969251097</v>
      </c>
      <c r="U39">
        <f t="shared" si="1"/>
        <v>39.258947938502189</v>
      </c>
      <c r="V39">
        <f t="shared" si="2"/>
        <v>0.97421123726931425</v>
      </c>
      <c r="W39">
        <v>0.30375540427268621</v>
      </c>
      <c r="X39">
        <f t="shared" si="3"/>
        <v>0</v>
      </c>
      <c r="Y39">
        <v>0.30375540427268621</v>
      </c>
    </row>
    <row r="40" spans="1:25" x14ac:dyDescent="0.3">
      <c r="A40">
        <v>3973</v>
      </c>
      <c r="B40">
        <v>6</v>
      </c>
      <c r="C40">
        <v>1</v>
      </c>
      <c r="D40" t="s">
        <v>17</v>
      </c>
      <c r="E40">
        <v>222</v>
      </c>
      <c r="F40">
        <v>117</v>
      </c>
      <c r="H40">
        <v>0</v>
      </c>
      <c r="I40">
        <v>0</v>
      </c>
      <c r="J40">
        <v>3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R40">
        <f>(E40+F40)/20</f>
        <v>16.95</v>
      </c>
      <c r="S40">
        <f t="shared" si="4"/>
        <v>2.2564685583949536E-2</v>
      </c>
      <c r="T40">
        <f>SUM(S$8:S39)</f>
        <v>1.9868629673501028</v>
      </c>
      <c r="U40">
        <f t="shared" ref="U40:U66" si="5">T40*10000/$O$2</f>
        <v>39.737259347002059</v>
      </c>
      <c r="V40">
        <f t="shared" si="2"/>
        <v>0.9730040720682448</v>
      </c>
      <c r="W40">
        <v>0.84770922143764782</v>
      </c>
      <c r="X40">
        <f t="shared" si="3"/>
        <v>0</v>
      </c>
      <c r="Y40">
        <v>0.84770922143764782</v>
      </c>
    </row>
    <row r="41" spans="1:25" x14ac:dyDescent="0.3">
      <c r="A41">
        <v>3973</v>
      </c>
      <c r="B41">
        <v>36</v>
      </c>
      <c r="C41">
        <v>1</v>
      </c>
      <c r="D41" t="s">
        <v>17</v>
      </c>
      <c r="E41">
        <v>151</v>
      </c>
      <c r="F41">
        <v>159</v>
      </c>
      <c r="H41">
        <v>0</v>
      </c>
      <c r="I41">
        <v>0</v>
      </c>
      <c r="J41">
        <v>5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R41">
        <f>(E41+F41)/20</f>
        <v>15.5</v>
      </c>
      <c r="S41">
        <f t="shared" si="4"/>
        <v>1.8869190875623696E-2</v>
      </c>
      <c r="T41">
        <f>SUM(S$8:S40)</f>
        <v>2.0094276529340522</v>
      </c>
      <c r="U41">
        <f t="shared" si="5"/>
        <v>40.188553058681045</v>
      </c>
      <c r="V41">
        <f t="shared" si="2"/>
        <v>0.97126284493365744</v>
      </c>
      <c r="W41">
        <v>0.42069913429238337</v>
      </c>
      <c r="X41">
        <f t="shared" si="3"/>
        <v>0</v>
      </c>
      <c r="Y41">
        <v>0.42069913429238337</v>
      </c>
    </row>
    <row r="42" spans="1:25" x14ac:dyDescent="0.3">
      <c r="A42">
        <v>3973</v>
      </c>
      <c r="B42">
        <v>9</v>
      </c>
      <c r="C42">
        <v>1</v>
      </c>
      <c r="D42" t="s">
        <v>17</v>
      </c>
      <c r="E42">
        <v>153</v>
      </c>
      <c r="F42">
        <v>152</v>
      </c>
      <c r="H42">
        <v>0</v>
      </c>
      <c r="I42">
        <v>0</v>
      </c>
      <c r="J42">
        <v>3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R42">
        <f>(E42+F42)/20</f>
        <v>15.25</v>
      </c>
      <c r="S42">
        <f t="shared" si="4"/>
        <v>1.8265416037511906E-2</v>
      </c>
      <c r="T42">
        <f>SUM(S$8:S41)</f>
        <v>2.028296843809676</v>
      </c>
      <c r="U42">
        <f t="shared" si="5"/>
        <v>40.565936876193518</v>
      </c>
      <c r="V42">
        <f t="shared" si="2"/>
        <v>0.97029493586276394</v>
      </c>
      <c r="W42">
        <v>0.31629733509400859</v>
      </c>
      <c r="X42">
        <f t="shared" si="3"/>
        <v>0</v>
      </c>
      <c r="Y42">
        <v>0.31629733509400859</v>
      </c>
    </row>
    <row r="43" spans="1:25" x14ac:dyDescent="0.3">
      <c r="A43">
        <v>3973</v>
      </c>
      <c r="B43">
        <v>31</v>
      </c>
      <c r="C43">
        <v>1</v>
      </c>
      <c r="D43" t="s">
        <v>17</v>
      </c>
      <c r="E43">
        <v>146</v>
      </c>
      <c r="F43">
        <v>143</v>
      </c>
      <c r="G43">
        <v>129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R43">
        <f>(E43+F43)/20</f>
        <v>14.45</v>
      </c>
      <c r="S43">
        <f t="shared" si="4"/>
        <v>1.6399310001279567E-2</v>
      </c>
      <c r="T43">
        <f>SUM(S$8:S42)</f>
        <v>2.046562259847188</v>
      </c>
      <c r="U43">
        <f t="shared" si="5"/>
        <v>40.931245196943763</v>
      </c>
      <c r="V43">
        <f t="shared" si="2"/>
        <v>0.96898756831254185</v>
      </c>
      <c r="W43">
        <v>4.9873818215858901E-2</v>
      </c>
      <c r="X43">
        <f t="shared" si="3"/>
        <v>0</v>
      </c>
      <c r="Y43">
        <v>4.9873818215858901E-2</v>
      </c>
    </row>
    <row r="44" spans="1:25" x14ac:dyDescent="0.3">
      <c r="A44">
        <v>3973</v>
      </c>
      <c r="B44">
        <v>20</v>
      </c>
      <c r="C44">
        <v>1</v>
      </c>
      <c r="D44" t="s">
        <v>17</v>
      </c>
      <c r="E44">
        <v>140</v>
      </c>
      <c r="F44">
        <v>147</v>
      </c>
      <c r="H44">
        <v>0</v>
      </c>
      <c r="I44">
        <v>0</v>
      </c>
      <c r="J44">
        <v>5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R44">
        <f>(E44+F44)/20</f>
        <v>14.35</v>
      </c>
      <c r="S44">
        <f t="shared" si="4"/>
        <v>1.6173115330221102E-2</v>
      </c>
      <c r="T44">
        <f>SUM(S$8:S43)</f>
        <v>2.0629615698484676</v>
      </c>
      <c r="U44">
        <f t="shared" si="5"/>
        <v>41.259231396969348</v>
      </c>
      <c r="V44">
        <f t="shared" si="2"/>
        <v>0.96815771296989717</v>
      </c>
      <c r="W44">
        <v>0.15331443900727437</v>
      </c>
      <c r="X44">
        <f t="shared" si="3"/>
        <v>0</v>
      </c>
      <c r="Y44">
        <v>0.15331443900727437</v>
      </c>
    </row>
    <row r="45" spans="1:25" x14ac:dyDescent="0.3">
      <c r="A45">
        <v>3973</v>
      </c>
      <c r="B45">
        <v>56</v>
      </c>
      <c r="C45">
        <v>1</v>
      </c>
      <c r="D45" t="s">
        <v>17</v>
      </c>
      <c r="E45">
        <v>137</v>
      </c>
      <c r="F45">
        <v>144</v>
      </c>
      <c r="H45">
        <v>0</v>
      </c>
      <c r="I45">
        <v>0</v>
      </c>
      <c r="J45">
        <v>4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R45">
        <f>(E45+F45)/20</f>
        <v>14.05</v>
      </c>
      <c r="S45">
        <f t="shared" si="4"/>
        <v>1.5503956095006481E-2</v>
      </c>
      <c r="T45">
        <f>SUM(S$8:S44)</f>
        <v>2.0791346851786887</v>
      </c>
      <c r="U45">
        <f t="shared" si="5"/>
        <v>41.582693703573774</v>
      </c>
      <c r="V45">
        <f t="shared" si="2"/>
        <v>0.96718812381519548</v>
      </c>
      <c r="W45">
        <v>0.976622560372992</v>
      </c>
      <c r="X45">
        <f t="shared" si="3"/>
        <v>1</v>
      </c>
      <c r="Y45">
        <v>0.976622560372992</v>
      </c>
    </row>
    <row r="46" spans="1:25" x14ac:dyDescent="0.3">
      <c r="A46">
        <v>3973</v>
      </c>
      <c r="B46">
        <v>34</v>
      </c>
      <c r="C46">
        <v>1</v>
      </c>
      <c r="D46" t="s">
        <v>17</v>
      </c>
      <c r="E46">
        <v>128</v>
      </c>
      <c r="F46">
        <v>137</v>
      </c>
      <c r="H46">
        <v>0</v>
      </c>
      <c r="I46">
        <v>0</v>
      </c>
      <c r="J46">
        <v>4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R46">
        <f>(E46+F46)/20</f>
        <v>13.25</v>
      </c>
      <c r="S46">
        <f t="shared" si="4"/>
        <v>1.3788646506146453E-2</v>
      </c>
      <c r="T46">
        <f>SUM(S$8:S45)</f>
        <v>2.0946386412736953</v>
      </c>
      <c r="U46">
        <f t="shared" si="5"/>
        <v>41.892772825473905</v>
      </c>
      <c r="V46">
        <f t="shared" si="2"/>
        <v>0.96588906158062982</v>
      </c>
      <c r="W46">
        <v>0.96174081889167207</v>
      </c>
      <c r="X46">
        <f t="shared" si="3"/>
        <v>0</v>
      </c>
      <c r="Y46">
        <v>0.96174081889167207</v>
      </c>
    </row>
    <row r="47" spans="1:25" x14ac:dyDescent="0.3">
      <c r="A47">
        <v>3973</v>
      </c>
      <c r="B47">
        <v>33</v>
      </c>
      <c r="C47">
        <v>1</v>
      </c>
      <c r="D47" t="s">
        <v>17</v>
      </c>
      <c r="E47">
        <v>130</v>
      </c>
      <c r="F47">
        <v>126</v>
      </c>
      <c r="H47">
        <v>0</v>
      </c>
      <c r="I47">
        <v>0</v>
      </c>
      <c r="J47">
        <v>4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R47">
        <f>(E47+F47)/20</f>
        <v>12.8</v>
      </c>
      <c r="S47">
        <f t="shared" si="4"/>
        <v>1.2867963509103792E-2</v>
      </c>
      <c r="T47">
        <f>SUM(S$8:S46)</f>
        <v>2.1084272877798416</v>
      </c>
      <c r="U47">
        <f t="shared" si="5"/>
        <v>42.168545755596831</v>
      </c>
      <c r="V47">
        <f t="shared" si="2"/>
        <v>0.96487345892141141</v>
      </c>
      <c r="W47">
        <v>0.35023884649740844</v>
      </c>
      <c r="X47">
        <f t="shared" si="3"/>
        <v>0</v>
      </c>
      <c r="Y47">
        <v>0.35023884649740844</v>
      </c>
    </row>
    <row r="48" spans="1:25" x14ac:dyDescent="0.3">
      <c r="A48">
        <v>3973</v>
      </c>
      <c r="B48">
        <v>25</v>
      </c>
      <c r="C48">
        <v>1</v>
      </c>
      <c r="D48" t="s">
        <v>17</v>
      </c>
      <c r="E48">
        <v>127</v>
      </c>
      <c r="F48">
        <v>124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R48">
        <f>(E48+F48)/20</f>
        <v>12.55</v>
      </c>
      <c r="S48">
        <f t="shared" si="4"/>
        <v>1.237021742305066E-2</v>
      </c>
      <c r="T48">
        <f>SUM(S$8:S47)</f>
        <v>2.1212952512889451</v>
      </c>
      <c r="U48">
        <f t="shared" si="5"/>
        <v>42.425905025778903</v>
      </c>
      <c r="V48">
        <f t="shared" si="2"/>
        <v>0.96401992017340499</v>
      </c>
      <c r="W48">
        <v>0.4406048097377574</v>
      </c>
      <c r="X48">
        <f t="shared" si="3"/>
        <v>0</v>
      </c>
      <c r="Y48">
        <v>0.4406048097377574</v>
      </c>
    </row>
    <row r="49" spans="1:25" x14ac:dyDescent="0.3">
      <c r="A49">
        <v>3973</v>
      </c>
      <c r="B49">
        <v>22</v>
      </c>
      <c r="C49">
        <v>1</v>
      </c>
      <c r="D49" t="s">
        <v>17</v>
      </c>
      <c r="E49">
        <v>122</v>
      </c>
      <c r="F49">
        <v>124</v>
      </c>
      <c r="H49">
        <v>0</v>
      </c>
      <c r="I49">
        <v>0</v>
      </c>
      <c r="J49">
        <v>4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R49">
        <f>(E49+F49)/20</f>
        <v>12.3</v>
      </c>
      <c r="S49">
        <f t="shared" si="4"/>
        <v>1.1882288814039998E-2</v>
      </c>
      <c r="T49">
        <f>SUM(S$8:S48)</f>
        <v>2.1336654687119956</v>
      </c>
      <c r="U49">
        <f t="shared" si="5"/>
        <v>42.673309374239913</v>
      </c>
      <c r="V49">
        <f t="shared" si="2"/>
        <v>0.96317359781665779</v>
      </c>
      <c r="W49">
        <v>0.85543356010312233</v>
      </c>
      <c r="X49">
        <f t="shared" si="3"/>
        <v>0</v>
      </c>
      <c r="Y49">
        <v>0.85543356010312233</v>
      </c>
    </row>
    <row r="50" spans="1:25" x14ac:dyDescent="0.3">
      <c r="A50">
        <v>3973</v>
      </c>
      <c r="B50">
        <v>3</v>
      </c>
      <c r="C50">
        <v>1</v>
      </c>
      <c r="D50" t="s">
        <v>17</v>
      </c>
      <c r="E50">
        <v>118</v>
      </c>
      <c r="F50">
        <v>119</v>
      </c>
      <c r="H50">
        <v>0</v>
      </c>
      <c r="I50">
        <v>0</v>
      </c>
      <c r="J50">
        <v>5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R50">
        <f>(E50+F50)/20</f>
        <v>11.85</v>
      </c>
      <c r="S50">
        <f t="shared" si="4"/>
        <v>1.1028757359967818E-2</v>
      </c>
      <c r="T50">
        <f>SUM(S$8:S49)</f>
        <v>2.1455477575260358</v>
      </c>
      <c r="U50">
        <f t="shared" si="5"/>
        <v>42.910955150520714</v>
      </c>
      <c r="V50">
        <f t="shared" si="2"/>
        <v>0.96218714342044298</v>
      </c>
      <c r="W50">
        <v>0.71772525935893117</v>
      </c>
      <c r="X50">
        <f t="shared" si="3"/>
        <v>0</v>
      </c>
      <c r="Y50">
        <v>0.71772525935893117</v>
      </c>
    </row>
    <row r="51" spans="1:25" x14ac:dyDescent="0.3">
      <c r="A51">
        <v>3973</v>
      </c>
      <c r="B51">
        <v>8</v>
      </c>
      <c r="C51">
        <v>1</v>
      </c>
      <c r="D51" t="s">
        <v>17</v>
      </c>
      <c r="E51">
        <v>121</v>
      </c>
      <c r="F51">
        <v>115</v>
      </c>
      <c r="H51">
        <v>0</v>
      </c>
      <c r="I51">
        <v>0</v>
      </c>
      <c r="J51">
        <v>5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R51">
        <f>(E51+F51)/20</f>
        <v>11.8</v>
      </c>
      <c r="S51">
        <f t="shared" si="4"/>
        <v>1.0935884027146072E-2</v>
      </c>
      <c r="T51">
        <f>SUM(S$8:S50)</f>
        <v>2.1565765148860034</v>
      </c>
      <c r="U51">
        <f t="shared" si="5"/>
        <v>43.131530297720069</v>
      </c>
      <c r="V51">
        <f t="shared" si="2"/>
        <v>0.96152739256008879</v>
      </c>
      <c r="W51">
        <v>0.97580084051369897</v>
      </c>
      <c r="X51">
        <f t="shared" si="3"/>
        <v>1</v>
      </c>
      <c r="Y51">
        <v>0.97580084051369897</v>
      </c>
    </row>
    <row r="52" spans="1:25" x14ac:dyDescent="0.3">
      <c r="A52">
        <v>3973</v>
      </c>
      <c r="B52">
        <v>24</v>
      </c>
      <c r="C52">
        <v>1</v>
      </c>
      <c r="D52" t="s">
        <v>17</v>
      </c>
      <c r="E52">
        <v>117</v>
      </c>
      <c r="F52">
        <v>109</v>
      </c>
      <c r="H52">
        <v>0</v>
      </c>
      <c r="I52">
        <v>0</v>
      </c>
      <c r="J52">
        <v>4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R52">
        <f>(E52+F52)/20</f>
        <v>11.3</v>
      </c>
      <c r="S52">
        <f t="shared" si="4"/>
        <v>1.0028749148422018E-2</v>
      </c>
      <c r="T52">
        <f>SUM(S$8:S51)</f>
        <v>2.1675123989131495</v>
      </c>
      <c r="U52">
        <f t="shared" si="5"/>
        <v>43.350247978262992</v>
      </c>
      <c r="V52">
        <f t="shared" si="2"/>
        <v>0.96051516191464481</v>
      </c>
      <c r="W52">
        <v>0.37816565666066915</v>
      </c>
      <c r="X52">
        <f t="shared" si="3"/>
        <v>0</v>
      </c>
      <c r="Y52">
        <v>0.37816565666066915</v>
      </c>
    </row>
    <row r="53" spans="1:25" x14ac:dyDescent="0.3">
      <c r="A53">
        <v>3973</v>
      </c>
      <c r="B53">
        <v>4</v>
      </c>
      <c r="C53">
        <v>1</v>
      </c>
      <c r="D53" t="s">
        <v>17</v>
      </c>
      <c r="E53">
        <v>109</v>
      </c>
      <c r="F53">
        <v>112</v>
      </c>
      <c r="H53">
        <v>0</v>
      </c>
      <c r="I53">
        <v>0</v>
      </c>
      <c r="J53">
        <v>4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R53">
        <f>(E53+F53)/20</f>
        <v>11.05</v>
      </c>
      <c r="S53">
        <f t="shared" si="4"/>
        <v>9.5899079246236935E-3</v>
      </c>
      <c r="T53">
        <f>SUM(S$8:S52)</f>
        <v>2.1775411480615716</v>
      </c>
      <c r="U53">
        <f t="shared" si="5"/>
        <v>43.550822961231432</v>
      </c>
      <c r="V53">
        <f t="shared" si="2"/>
        <v>0.95972927445986289</v>
      </c>
      <c r="W53">
        <v>0.45958410962095098</v>
      </c>
      <c r="X53">
        <f t="shared" si="3"/>
        <v>0</v>
      </c>
      <c r="Y53">
        <v>0.45958410962095098</v>
      </c>
    </row>
    <row r="54" spans="1:25" x14ac:dyDescent="0.3">
      <c r="A54">
        <v>3973</v>
      </c>
      <c r="B54">
        <v>16</v>
      </c>
      <c r="C54">
        <v>1</v>
      </c>
      <c r="D54" t="s">
        <v>17</v>
      </c>
      <c r="E54">
        <v>105</v>
      </c>
      <c r="F54">
        <v>112</v>
      </c>
      <c r="H54">
        <v>0</v>
      </c>
      <c r="I54">
        <v>0</v>
      </c>
      <c r="J54">
        <v>4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R54">
        <f>(E54+F54)/20</f>
        <v>10.85</v>
      </c>
      <c r="S54">
        <f t="shared" si="4"/>
        <v>9.2459035290556098E-3</v>
      </c>
      <c r="T54">
        <f>SUM(S$8:S53)</f>
        <v>2.1871310559861952</v>
      </c>
      <c r="U54">
        <f t="shared" si="5"/>
        <v>43.7426211197239</v>
      </c>
      <c r="V54">
        <f t="shared" si="2"/>
        <v>0.95899513145579263</v>
      </c>
      <c r="W54">
        <v>0.70147387990392185</v>
      </c>
      <c r="X54">
        <f t="shared" si="3"/>
        <v>0</v>
      </c>
      <c r="Y54">
        <v>0.70147387990392185</v>
      </c>
    </row>
    <row r="55" spans="1:25" x14ac:dyDescent="0.3">
      <c r="A55">
        <v>3973</v>
      </c>
      <c r="B55">
        <v>32</v>
      </c>
      <c r="C55">
        <v>1</v>
      </c>
      <c r="D55" t="s">
        <v>17</v>
      </c>
      <c r="E55">
        <v>95</v>
      </c>
      <c r="F55">
        <v>92</v>
      </c>
      <c r="H55">
        <v>0</v>
      </c>
      <c r="I55">
        <v>0</v>
      </c>
      <c r="J55">
        <v>4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R55">
        <f>(E55+F55)/20</f>
        <v>9.35</v>
      </c>
      <c r="S55">
        <f t="shared" si="4"/>
        <v>6.8661470939613426E-3</v>
      </c>
      <c r="T55">
        <f>SUM(S$8:S54)</f>
        <v>2.1963769595152507</v>
      </c>
      <c r="U55">
        <f t="shared" si="5"/>
        <v>43.927539190305012</v>
      </c>
      <c r="V55">
        <f t="shared" si="2"/>
        <v>0.95719548039891655</v>
      </c>
      <c r="W55">
        <v>0.19132636670990533</v>
      </c>
      <c r="X55">
        <f t="shared" si="3"/>
        <v>0</v>
      </c>
      <c r="Y55">
        <v>0.19132636670990533</v>
      </c>
    </row>
    <row r="56" spans="1:25" x14ac:dyDescent="0.3">
      <c r="A56">
        <v>3973</v>
      </c>
      <c r="B56">
        <v>28</v>
      </c>
      <c r="C56">
        <v>1</v>
      </c>
      <c r="D56" t="s">
        <v>17</v>
      </c>
      <c r="E56">
        <v>92</v>
      </c>
      <c r="F56">
        <v>93</v>
      </c>
      <c r="H56">
        <v>0</v>
      </c>
      <c r="I56">
        <v>0</v>
      </c>
      <c r="J56">
        <v>5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R56">
        <f>(E56+F56)/20</f>
        <v>9.25</v>
      </c>
      <c r="S56">
        <f t="shared" si="4"/>
        <v>6.7200630355694164E-3</v>
      </c>
      <c r="T56">
        <f>SUM(S$8:S55)</f>
        <v>2.2032431066092122</v>
      </c>
      <c r="U56">
        <f t="shared" si="5"/>
        <v>44.064862132184246</v>
      </c>
      <c r="V56">
        <f t="shared" si="2"/>
        <v>0.95667619359052458</v>
      </c>
      <c r="W56">
        <v>0.96629584799645596</v>
      </c>
      <c r="X56">
        <f t="shared" si="3"/>
        <v>1</v>
      </c>
      <c r="Y56">
        <v>0.96629584799645596</v>
      </c>
    </row>
    <row r="57" spans="1:25" x14ac:dyDescent="0.3">
      <c r="A57">
        <v>3973</v>
      </c>
      <c r="B57">
        <v>30</v>
      </c>
      <c r="C57">
        <v>1</v>
      </c>
      <c r="D57" t="s">
        <v>17</v>
      </c>
      <c r="E57">
        <v>85</v>
      </c>
      <c r="F57">
        <v>100</v>
      </c>
      <c r="H57">
        <v>0</v>
      </c>
      <c r="I57">
        <v>0</v>
      </c>
      <c r="J57">
        <v>4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R57">
        <f>(E57+F57)/20</f>
        <v>9.25</v>
      </c>
      <c r="S57">
        <f t="shared" si="4"/>
        <v>6.7200630355694164E-3</v>
      </c>
      <c r="T57">
        <f>SUM(S$8:S56)</f>
        <v>2.2099631696447815</v>
      </c>
      <c r="U57">
        <f t="shared" si="5"/>
        <v>44.199263392895631</v>
      </c>
      <c r="V57">
        <f t="shared" si="2"/>
        <v>0.95624577690589407</v>
      </c>
      <c r="W57">
        <v>0.30508716376870404</v>
      </c>
      <c r="X57">
        <f t="shared" si="3"/>
        <v>0</v>
      </c>
      <c r="Y57">
        <v>0.30508716376870404</v>
      </c>
    </row>
    <row r="58" spans="1:25" x14ac:dyDescent="0.3">
      <c r="A58">
        <v>3973</v>
      </c>
      <c r="B58">
        <v>38</v>
      </c>
      <c r="C58">
        <v>1</v>
      </c>
      <c r="D58" t="s">
        <v>17</v>
      </c>
      <c r="E58">
        <v>91</v>
      </c>
      <c r="F58">
        <v>93</v>
      </c>
      <c r="G58">
        <v>78</v>
      </c>
      <c r="H58">
        <v>0</v>
      </c>
      <c r="I58">
        <v>0</v>
      </c>
      <c r="J58">
        <v>0</v>
      </c>
      <c r="K58">
        <v>0</v>
      </c>
      <c r="L58">
        <v>1</v>
      </c>
      <c r="M58">
        <v>0</v>
      </c>
      <c r="N58">
        <v>0</v>
      </c>
      <c r="O58">
        <v>0</v>
      </c>
      <c r="P58">
        <v>0</v>
      </c>
      <c r="R58">
        <f>(E58+F58)/20</f>
        <v>9.1999999999999993</v>
      </c>
      <c r="S58">
        <f t="shared" si="4"/>
        <v>6.6476100549960017E-3</v>
      </c>
      <c r="T58">
        <f>SUM(S$8:S57)</f>
        <v>2.2166832326803507</v>
      </c>
      <c r="U58">
        <f t="shared" si="5"/>
        <v>44.333664653607009</v>
      </c>
      <c r="V58">
        <f t="shared" si="2"/>
        <v>0.95576816597005609</v>
      </c>
      <c r="W58">
        <v>0.27858473995569766</v>
      </c>
      <c r="X58">
        <f t="shared" si="3"/>
        <v>0</v>
      </c>
      <c r="Y58">
        <v>0.27858473995569766</v>
      </c>
    </row>
    <row r="59" spans="1:25" x14ac:dyDescent="0.3">
      <c r="A59">
        <v>3973</v>
      </c>
      <c r="B59">
        <v>17</v>
      </c>
      <c r="C59">
        <v>1</v>
      </c>
      <c r="D59" t="s">
        <v>17</v>
      </c>
      <c r="E59">
        <v>91</v>
      </c>
      <c r="F59">
        <v>85</v>
      </c>
      <c r="H59">
        <v>0</v>
      </c>
      <c r="I59">
        <v>0</v>
      </c>
      <c r="J59">
        <v>4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R59">
        <f>(E59+F59)/20</f>
        <v>8.8000000000000007</v>
      </c>
      <c r="S59">
        <f t="shared" si="4"/>
        <v>6.0821233773498407E-3</v>
      </c>
      <c r="T59">
        <f>SUM(S$8:S58)</f>
        <v>2.2233308427353466</v>
      </c>
      <c r="U59">
        <f t="shared" si="5"/>
        <v>44.466616854706935</v>
      </c>
      <c r="V59">
        <f t="shared" si="2"/>
        <v>0.95498429212418934</v>
      </c>
      <c r="W59">
        <v>0.83302127071785492</v>
      </c>
      <c r="X59">
        <f t="shared" si="3"/>
        <v>0</v>
      </c>
      <c r="Y59">
        <v>0.83302127071785492</v>
      </c>
    </row>
    <row r="60" spans="1:25" x14ac:dyDescent="0.3">
      <c r="A60">
        <v>3973</v>
      </c>
      <c r="B60">
        <v>42</v>
      </c>
      <c r="C60">
        <v>1</v>
      </c>
      <c r="D60" t="s">
        <v>17</v>
      </c>
      <c r="E60">
        <v>86</v>
      </c>
      <c r="F60">
        <v>90</v>
      </c>
      <c r="H60">
        <v>0</v>
      </c>
      <c r="I60">
        <v>0</v>
      </c>
      <c r="J60">
        <v>4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R60">
        <f>(E60+F60)/20</f>
        <v>8.8000000000000007</v>
      </c>
      <c r="S60">
        <f t="shared" si="4"/>
        <v>6.0821233773498407E-3</v>
      </c>
      <c r="T60">
        <f>SUM(S$8:S59)</f>
        <v>2.2294129661126965</v>
      </c>
      <c r="U60">
        <f t="shared" si="5"/>
        <v>44.588259322253926</v>
      </c>
      <c r="V60">
        <f t="shared" si="2"/>
        <v>0.95458042543310584</v>
      </c>
      <c r="W60">
        <v>0.59112754143933877</v>
      </c>
      <c r="X60">
        <f t="shared" si="3"/>
        <v>0</v>
      </c>
      <c r="Y60">
        <v>0.59112754143933877</v>
      </c>
    </row>
    <row r="61" spans="1:25" x14ac:dyDescent="0.3">
      <c r="A61">
        <v>3973</v>
      </c>
      <c r="B61">
        <v>41</v>
      </c>
      <c r="C61">
        <v>1</v>
      </c>
      <c r="D61" t="s">
        <v>17</v>
      </c>
      <c r="E61">
        <v>85</v>
      </c>
      <c r="F61">
        <v>86</v>
      </c>
      <c r="H61">
        <v>0</v>
      </c>
      <c r="I61">
        <v>0</v>
      </c>
      <c r="J61">
        <v>4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R61">
        <f>(E61+F61)/20</f>
        <v>8.5500000000000007</v>
      </c>
      <c r="S61">
        <f t="shared" si="4"/>
        <v>5.7414569239761966E-3</v>
      </c>
      <c r="T61">
        <f>SUM(S$8:S60)</f>
        <v>2.2354950894900463</v>
      </c>
      <c r="U61">
        <f t="shared" si="5"/>
        <v>44.709901789800924</v>
      </c>
      <c r="V61">
        <f t="shared" si="2"/>
        <v>0.95394950850239402</v>
      </c>
      <c r="W61">
        <v>0.99379080853345603</v>
      </c>
      <c r="X61">
        <f t="shared" si="3"/>
        <v>1</v>
      </c>
      <c r="Y61">
        <v>0.99379080853345603</v>
      </c>
    </row>
    <row r="62" spans="1:25" x14ac:dyDescent="0.3">
      <c r="A62">
        <v>3973</v>
      </c>
      <c r="B62">
        <v>47</v>
      </c>
      <c r="C62">
        <v>1</v>
      </c>
      <c r="D62" t="s">
        <v>17</v>
      </c>
      <c r="E62">
        <v>87</v>
      </c>
      <c r="F62">
        <v>80</v>
      </c>
      <c r="H62">
        <v>0</v>
      </c>
      <c r="I62">
        <v>0</v>
      </c>
      <c r="J62">
        <v>4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R62">
        <f>(E62+F62)/20</f>
        <v>8.35</v>
      </c>
      <c r="S62">
        <f t="shared" si="4"/>
        <v>5.4759923447478577E-3</v>
      </c>
      <c r="T62">
        <f>SUM(S$8:S61)</f>
        <v>2.2412365464140223</v>
      </c>
      <c r="U62">
        <f t="shared" si="5"/>
        <v>44.824730928280445</v>
      </c>
      <c r="V62">
        <f t="shared" si="2"/>
        <v>0.95337894534031975</v>
      </c>
      <c r="W62">
        <v>0.8477099025636573</v>
      </c>
      <c r="X62">
        <f t="shared" si="3"/>
        <v>0</v>
      </c>
      <c r="Y62">
        <v>0.8477099025636573</v>
      </c>
    </row>
    <row r="63" spans="1:25" x14ac:dyDescent="0.3">
      <c r="A63">
        <v>3973</v>
      </c>
      <c r="B63">
        <v>44</v>
      </c>
      <c r="C63">
        <v>1</v>
      </c>
      <c r="D63" t="s">
        <v>17</v>
      </c>
      <c r="E63">
        <v>81</v>
      </c>
      <c r="F63">
        <v>80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R63">
        <f>(E63+F63)/20</f>
        <v>8.0500000000000007</v>
      </c>
      <c r="S63">
        <f t="shared" si="4"/>
        <v>5.0895764483563149E-3</v>
      </c>
      <c r="T63">
        <f>SUM(S$8:S62)</f>
        <v>2.2467125387587701</v>
      </c>
      <c r="U63">
        <f t="shared" si="5"/>
        <v>44.9342507751754</v>
      </c>
      <c r="V63">
        <f t="shared" si="2"/>
        <v>0.95272819833340172</v>
      </c>
      <c r="W63">
        <v>0.28189635244250721</v>
      </c>
      <c r="X63">
        <f t="shared" si="3"/>
        <v>0</v>
      </c>
      <c r="Y63">
        <v>0.28189635244250721</v>
      </c>
    </row>
    <row r="64" spans="1:25" x14ac:dyDescent="0.3">
      <c r="A64">
        <v>3973</v>
      </c>
      <c r="B64">
        <v>1</v>
      </c>
      <c r="C64">
        <v>1</v>
      </c>
      <c r="D64" t="s">
        <v>17</v>
      </c>
      <c r="E64">
        <v>80</v>
      </c>
      <c r="F64">
        <v>80</v>
      </c>
      <c r="H64">
        <v>0</v>
      </c>
      <c r="I64">
        <v>0</v>
      </c>
      <c r="J64">
        <v>4</v>
      </c>
      <c r="K64">
        <v>1</v>
      </c>
      <c r="L64">
        <v>1</v>
      </c>
      <c r="M64">
        <v>0</v>
      </c>
      <c r="N64">
        <v>0</v>
      </c>
      <c r="O64">
        <v>0</v>
      </c>
      <c r="P64">
        <v>0</v>
      </c>
      <c r="R64">
        <f>(E64+F64)/20</f>
        <v>8</v>
      </c>
      <c r="S64">
        <f t="shared" si="4"/>
        <v>5.0265482457436689E-3</v>
      </c>
      <c r="T64">
        <f>SUM(S$8:S63)</f>
        <v>2.2518021152071266</v>
      </c>
      <c r="U64">
        <f t="shared" si="5"/>
        <v>45.036042304142534</v>
      </c>
      <c r="V64">
        <f t="shared" si="2"/>
        <v>0.95232809008950225</v>
      </c>
      <c r="W64">
        <v>0.98415742971234399</v>
      </c>
      <c r="X64">
        <f t="shared" si="3"/>
        <v>1</v>
      </c>
      <c r="Y64">
        <v>0.98415742971234399</v>
      </c>
    </row>
    <row r="65" spans="1:25" x14ac:dyDescent="0.3">
      <c r="A65">
        <v>3973</v>
      </c>
      <c r="B65">
        <v>45</v>
      </c>
      <c r="C65">
        <v>1</v>
      </c>
      <c r="D65" t="s">
        <v>17</v>
      </c>
      <c r="E65">
        <v>77</v>
      </c>
      <c r="F65">
        <v>75</v>
      </c>
      <c r="H65">
        <v>0</v>
      </c>
      <c r="I65">
        <v>0</v>
      </c>
      <c r="J65">
        <v>4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R65">
        <f>(E65+F65)/20</f>
        <v>7.6</v>
      </c>
      <c r="S65">
        <f t="shared" si="4"/>
        <v>4.5364597917836608E-3</v>
      </c>
      <c r="T65">
        <f>SUM(S$8:S64)</f>
        <v>2.2568286634528705</v>
      </c>
      <c r="U65">
        <f t="shared" si="5"/>
        <v>45.136573269057408</v>
      </c>
      <c r="V65">
        <f t="shared" si="2"/>
        <v>0.95160130694142575</v>
      </c>
      <c r="W65">
        <v>0.32937666025141377</v>
      </c>
      <c r="X65">
        <f t="shared" si="3"/>
        <v>0</v>
      </c>
      <c r="Y65">
        <v>0.32937666025141377</v>
      </c>
    </row>
    <row r="66" spans="1:25" x14ac:dyDescent="0.3">
      <c r="A66">
        <v>3973</v>
      </c>
      <c r="B66">
        <v>2</v>
      </c>
      <c r="C66">
        <v>1</v>
      </c>
      <c r="D66" t="s">
        <v>17</v>
      </c>
      <c r="E66">
        <v>75</v>
      </c>
      <c r="F66">
        <v>75</v>
      </c>
      <c r="H66">
        <v>0</v>
      </c>
      <c r="I66">
        <v>0</v>
      </c>
      <c r="J66">
        <v>4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R66">
        <f>(E66+F66)/20</f>
        <v>7.5</v>
      </c>
      <c r="S66">
        <f t="shared" si="4"/>
        <v>4.4178646691106467E-3</v>
      </c>
      <c r="T66">
        <f>SUM(S$8:S65)</f>
        <v>2.2613651232446541</v>
      </c>
      <c r="U66">
        <f t="shared" si="5"/>
        <v>45.227302464893079</v>
      </c>
      <c r="V66">
        <f t="shared" si="2"/>
        <v>0.95118427384513538</v>
      </c>
      <c r="W66">
        <v>0.71389382771452292</v>
      </c>
      <c r="X66">
        <f t="shared" si="3"/>
        <v>0</v>
      </c>
      <c r="Y66">
        <v>0.71389382771452292</v>
      </c>
    </row>
  </sheetData>
  <autoFilter ref="A7:X66" xr:uid="{31FB0896-450D-4250-8554-27C98E42A75E}"/>
  <sortState ref="A8:R66">
    <sortCondition descending="1" ref="R8:R66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90B9D-AC2E-496E-B8FE-E4A0F03DCAFF}">
  <dimension ref="A1:Q61"/>
  <sheetViews>
    <sheetView workbookViewId="0">
      <selection activeCell="A2" sqref="A2:Q61"/>
    </sheetView>
  </sheetViews>
  <sheetFormatPr defaultRowHeight="14.4" x14ac:dyDescent="0.3"/>
  <sheetData>
    <row r="1" spans="1:17" x14ac:dyDescent="0.3">
      <c r="A1" t="s">
        <v>0</v>
      </c>
    </row>
    <row r="2" spans="1:17" x14ac:dyDescent="0.3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18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</row>
    <row r="3" spans="1:17" x14ac:dyDescent="0.3">
      <c r="A3">
        <v>3973</v>
      </c>
      <c r="B3">
        <v>1</v>
      </c>
      <c r="C3">
        <v>1</v>
      </c>
      <c r="D3" t="s">
        <v>17</v>
      </c>
      <c r="E3">
        <v>80</v>
      </c>
      <c r="F3">
        <v>80</v>
      </c>
      <c r="H3">
        <v>0</v>
      </c>
      <c r="I3">
        <v>0</v>
      </c>
      <c r="J3">
        <v>4</v>
      </c>
      <c r="K3">
        <v>1</v>
      </c>
      <c r="L3">
        <v>1</v>
      </c>
      <c r="M3">
        <v>0</v>
      </c>
      <c r="N3">
        <v>0</v>
      </c>
      <c r="O3">
        <v>0</v>
      </c>
      <c r="P3">
        <v>0</v>
      </c>
    </row>
    <row r="4" spans="1:17" x14ac:dyDescent="0.3">
      <c r="A4">
        <v>3973</v>
      </c>
      <c r="B4">
        <v>2</v>
      </c>
      <c r="C4">
        <v>1</v>
      </c>
      <c r="D4" t="s">
        <v>17</v>
      </c>
      <c r="E4">
        <v>75</v>
      </c>
      <c r="F4">
        <v>75</v>
      </c>
      <c r="H4">
        <v>0</v>
      </c>
      <c r="I4">
        <v>0</v>
      </c>
      <c r="J4">
        <v>4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7" x14ac:dyDescent="0.3">
      <c r="A5">
        <v>3973</v>
      </c>
      <c r="B5">
        <v>3</v>
      </c>
      <c r="C5">
        <v>1</v>
      </c>
      <c r="D5" t="s">
        <v>17</v>
      </c>
      <c r="E5">
        <v>118</v>
      </c>
      <c r="F5">
        <v>119</v>
      </c>
      <c r="H5">
        <v>0</v>
      </c>
      <c r="I5">
        <v>0</v>
      </c>
      <c r="J5">
        <v>5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7" x14ac:dyDescent="0.3">
      <c r="A6">
        <v>3973</v>
      </c>
      <c r="B6">
        <v>4</v>
      </c>
      <c r="C6">
        <v>1</v>
      </c>
      <c r="D6" t="s">
        <v>17</v>
      </c>
      <c r="E6">
        <v>109</v>
      </c>
      <c r="F6">
        <v>112</v>
      </c>
      <c r="H6">
        <v>0</v>
      </c>
      <c r="I6">
        <v>0</v>
      </c>
      <c r="J6">
        <v>4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7" x14ac:dyDescent="0.3">
      <c r="A7">
        <v>3973</v>
      </c>
      <c r="B7">
        <v>5</v>
      </c>
      <c r="C7">
        <v>1</v>
      </c>
      <c r="D7" t="s">
        <v>17</v>
      </c>
      <c r="E7">
        <v>222</v>
      </c>
      <c r="F7">
        <v>215</v>
      </c>
      <c r="H7">
        <v>0</v>
      </c>
      <c r="I7">
        <v>0</v>
      </c>
      <c r="J7">
        <v>4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7" x14ac:dyDescent="0.3">
      <c r="A8">
        <v>3973</v>
      </c>
      <c r="B8">
        <v>6</v>
      </c>
      <c r="C8">
        <v>1</v>
      </c>
      <c r="D8" t="s">
        <v>17</v>
      </c>
      <c r="E8">
        <v>222</v>
      </c>
      <c r="F8">
        <v>117</v>
      </c>
      <c r="H8">
        <v>0</v>
      </c>
      <c r="I8">
        <v>0</v>
      </c>
      <c r="J8">
        <v>3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7" x14ac:dyDescent="0.3">
      <c r="A9">
        <v>3973</v>
      </c>
      <c r="B9">
        <v>7</v>
      </c>
      <c r="C9">
        <v>1</v>
      </c>
      <c r="D9" t="s">
        <v>17</v>
      </c>
      <c r="E9">
        <v>312</v>
      </c>
      <c r="F9">
        <v>304</v>
      </c>
      <c r="H9">
        <v>0</v>
      </c>
      <c r="I9">
        <v>0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7" x14ac:dyDescent="0.3">
      <c r="A10">
        <v>3973</v>
      </c>
      <c r="B10">
        <v>8</v>
      </c>
      <c r="C10">
        <v>1</v>
      </c>
      <c r="D10" t="s">
        <v>17</v>
      </c>
      <c r="E10">
        <v>121</v>
      </c>
      <c r="F10">
        <v>115</v>
      </c>
      <c r="H10">
        <v>0</v>
      </c>
      <c r="I10">
        <v>0</v>
      </c>
      <c r="J10">
        <v>5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7" x14ac:dyDescent="0.3">
      <c r="A11">
        <v>3973</v>
      </c>
      <c r="B11">
        <v>9</v>
      </c>
      <c r="C11">
        <v>1</v>
      </c>
      <c r="D11" t="s">
        <v>17</v>
      </c>
      <c r="E11">
        <v>153</v>
      </c>
      <c r="F11">
        <v>152</v>
      </c>
      <c r="H11">
        <v>0</v>
      </c>
      <c r="I11">
        <v>0</v>
      </c>
      <c r="J11">
        <v>3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7" x14ac:dyDescent="0.3">
      <c r="A12">
        <v>3973</v>
      </c>
      <c r="B12">
        <v>10</v>
      </c>
      <c r="C12">
        <v>1</v>
      </c>
      <c r="D12" t="s">
        <v>17</v>
      </c>
      <c r="E12">
        <v>192</v>
      </c>
      <c r="F12">
        <v>187</v>
      </c>
      <c r="G12">
        <v>156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7" x14ac:dyDescent="0.3">
      <c r="A13">
        <v>3973</v>
      </c>
      <c r="B13">
        <v>11</v>
      </c>
      <c r="C13">
        <v>1</v>
      </c>
      <c r="D13" t="s">
        <v>17</v>
      </c>
      <c r="E13">
        <v>201</v>
      </c>
      <c r="F13">
        <v>204</v>
      </c>
      <c r="H13">
        <v>0</v>
      </c>
      <c r="I13">
        <v>0</v>
      </c>
      <c r="J13">
        <v>4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7" x14ac:dyDescent="0.3">
      <c r="A14">
        <v>3973</v>
      </c>
      <c r="B14">
        <v>12</v>
      </c>
      <c r="C14">
        <v>1</v>
      </c>
      <c r="D14" t="s">
        <v>17</v>
      </c>
      <c r="E14">
        <v>275</v>
      </c>
      <c r="F14">
        <v>271</v>
      </c>
      <c r="H14">
        <v>0</v>
      </c>
      <c r="I14">
        <v>0</v>
      </c>
      <c r="J14">
        <v>4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7" x14ac:dyDescent="0.3">
      <c r="A15">
        <v>3973</v>
      </c>
      <c r="B15">
        <v>13</v>
      </c>
      <c r="C15">
        <v>1</v>
      </c>
      <c r="D15" t="s">
        <v>17</v>
      </c>
      <c r="E15">
        <v>244</v>
      </c>
      <c r="F15">
        <v>242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7" x14ac:dyDescent="0.3">
      <c r="A16">
        <v>3973</v>
      </c>
      <c r="B16">
        <v>14</v>
      </c>
      <c r="C16">
        <v>1</v>
      </c>
      <c r="D16" t="s">
        <v>17</v>
      </c>
      <c r="E16">
        <v>191</v>
      </c>
      <c r="F16">
        <v>196</v>
      </c>
      <c r="H16">
        <v>0</v>
      </c>
      <c r="I16">
        <v>0</v>
      </c>
      <c r="J16">
        <v>4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16" x14ac:dyDescent="0.3">
      <c r="A17">
        <v>3973</v>
      </c>
      <c r="B17">
        <v>15</v>
      </c>
      <c r="C17">
        <v>1</v>
      </c>
      <c r="D17" t="s">
        <v>17</v>
      </c>
      <c r="E17">
        <v>185</v>
      </c>
      <c r="F17">
        <v>182</v>
      </c>
      <c r="H17">
        <v>0</v>
      </c>
      <c r="I17">
        <v>0</v>
      </c>
      <c r="J17">
        <v>4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x14ac:dyDescent="0.3">
      <c r="A18">
        <v>3973</v>
      </c>
      <c r="B18">
        <v>16</v>
      </c>
      <c r="C18">
        <v>1</v>
      </c>
      <c r="D18" t="s">
        <v>17</v>
      </c>
      <c r="E18">
        <v>105</v>
      </c>
      <c r="F18">
        <v>112</v>
      </c>
      <c r="H18">
        <v>0</v>
      </c>
      <c r="I18">
        <v>0</v>
      </c>
      <c r="J18">
        <v>4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</row>
    <row r="19" spans="1:16" x14ac:dyDescent="0.3">
      <c r="A19">
        <v>3973</v>
      </c>
      <c r="B19">
        <v>17</v>
      </c>
      <c r="C19">
        <v>1</v>
      </c>
      <c r="D19" t="s">
        <v>17</v>
      </c>
      <c r="E19">
        <v>91</v>
      </c>
      <c r="F19">
        <v>85</v>
      </c>
      <c r="H19">
        <v>0</v>
      </c>
      <c r="I19">
        <v>0</v>
      </c>
      <c r="J19">
        <v>4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x14ac:dyDescent="0.3">
      <c r="A20">
        <v>3973</v>
      </c>
      <c r="B20">
        <v>18</v>
      </c>
      <c r="C20">
        <v>1</v>
      </c>
      <c r="D20" t="s">
        <v>17</v>
      </c>
      <c r="E20">
        <v>279</v>
      </c>
      <c r="F20">
        <v>264</v>
      </c>
      <c r="H20">
        <v>0</v>
      </c>
      <c r="I20">
        <v>0</v>
      </c>
      <c r="J20">
        <v>4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x14ac:dyDescent="0.3">
      <c r="A21">
        <v>3973</v>
      </c>
      <c r="B21">
        <v>19</v>
      </c>
      <c r="C21">
        <v>1</v>
      </c>
      <c r="D21" t="s">
        <v>17</v>
      </c>
      <c r="E21">
        <v>191</v>
      </c>
      <c r="F21">
        <v>180</v>
      </c>
      <c r="H21">
        <v>0</v>
      </c>
      <c r="I21">
        <v>0</v>
      </c>
      <c r="J21">
        <v>5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x14ac:dyDescent="0.3">
      <c r="A22">
        <v>3973</v>
      </c>
      <c r="B22">
        <v>20</v>
      </c>
      <c r="C22">
        <v>1</v>
      </c>
      <c r="D22" t="s">
        <v>17</v>
      </c>
      <c r="E22">
        <v>140</v>
      </c>
      <c r="F22">
        <v>147</v>
      </c>
      <c r="H22">
        <v>0</v>
      </c>
      <c r="I22">
        <v>0</v>
      </c>
      <c r="J22">
        <v>5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x14ac:dyDescent="0.3">
      <c r="A23">
        <v>3973</v>
      </c>
      <c r="B23">
        <v>21</v>
      </c>
      <c r="C23">
        <v>1</v>
      </c>
      <c r="D23" t="s">
        <v>17</v>
      </c>
      <c r="E23">
        <v>217</v>
      </c>
      <c r="F23">
        <v>215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x14ac:dyDescent="0.3">
      <c r="A24">
        <v>3973</v>
      </c>
      <c r="B24">
        <v>22</v>
      </c>
      <c r="C24">
        <v>1</v>
      </c>
      <c r="D24" t="s">
        <v>17</v>
      </c>
      <c r="E24">
        <v>122</v>
      </c>
      <c r="F24">
        <v>124</v>
      </c>
      <c r="H24">
        <v>0</v>
      </c>
      <c r="I24">
        <v>0</v>
      </c>
      <c r="J24">
        <v>4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x14ac:dyDescent="0.3">
      <c r="A25">
        <v>3973</v>
      </c>
      <c r="B25">
        <v>23</v>
      </c>
      <c r="C25">
        <v>1</v>
      </c>
      <c r="D25" t="s">
        <v>17</v>
      </c>
      <c r="E25">
        <v>178</v>
      </c>
      <c r="F25">
        <v>172</v>
      </c>
      <c r="H25">
        <v>0</v>
      </c>
      <c r="I25">
        <v>0</v>
      </c>
      <c r="J25">
        <v>4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x14ac:dyDescent="0.3">
      <c r="A26">
        <v>3973</v>
      </c>
      <c r="B26">
        <v>24</v>
      </c>
      <c r="C26">
        <v>1</v>
      </c>
      <c r="D26" t="s">
        <v>17</v>
      </c>
      <c r="E26">
        <v>117</v>
      </c>
      <c r="F26">
        <v>109</v>
      </c>
      <c r="H26">
        <v>0</v>
      </c>
      <c r="I26">
        <v>0</v>
      </c>
      <c r="J26">
        <v>4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x14ac:dyDescent="0.3">
      <c r="A27">
        <v>3973</v>
      </c>
      <c r="B27">
        <v>25</v>
      </c>
      <c r="C27">
        <v>1</v>
      </c>
      <c r="D27" t="s">
        <v>17</v>
      </c>
      <c r="E27">
        <v>127</v>
      </c>
      <c r="F27">
        <v>124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x14ac:dyDescent="0.3">
      <c r="A28">
        <v>3973</v>
      </c>
      <c r="B28">
        <v>26</v>
      </c>
      <c r="C28">
        <v>1</v>
      </c>
      <c r="D28" t="s">
        <v>17</v>
      </c>
      <c r="E28">
        <v>170</v>
      </c>
      <c r="F28">
        <v>179</v>
      </c>
      <c r="H28">
        <v>0</v>
      </c>
      <c r="I28">
        <v>1</v>
      </c>
      <c r="K28">
        <v>9</v>
      </c>
      <c r="L28">
        <v>2</v>
      </c>
      <c r="M28">
        <v>0</v>
      </c>
      <c r="N28">
        <v>0</v>
      </c>
      <c r="O28">
        <v>0</v>
      </c>
      <c r="P28">
        <v>0</v>
      </c>
    </row>
    <row r="29" spans="1:16" x14ac:dyDescent="0.3">
      <c r="A29">
        <v>3973</v>
      </c>
      <c r="B29">
        <v>27</v>
      </c>
      <c r="C29">
        <v>1</v>
      </c>
      <c r="D29" t="s">
        <v>17</v>
      </c>
      <c r="E29">
        <v>455</v>
      </c>
      <c r="F29">
        <v>483</v>
      </c>
      <c r="H29">
        <v>0</v>
      </c>
      <c r="I29">
        <v>0</v>
      </c>
      <c r="J29">
        <v>4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x14ac:dyDescent="0.3">
      <c r="A30">
        <v>3973</v>
      </c>
      <c r="B30">
        <v>28</v>
      </c>
      <c r="C30">
        <v>1</v>
      </c>
      <c r="D30" t="s">
        <v>17</v>
      </c>
      <c r="E30">
        <v>92</v>
      </c>
      <c r="F30">
        <v>93</v>
      </c>
      <c r="H30">
        <v>0</v>
      </c>
      <c r="I30">
        <v>0</v>
      </c>
      <c r="J30">
        <v>5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x14ac:dyDescent="0.3">
      <c r="A31">
        <v>3973</v>
      </c>
      <c r="B31">
        <v>29</v>
      </c>
      <c r="C31">
        <v>1</v>
      </c>
      <c r="D31" t="s">
        <v>17</v>
      </c>
      <c r="E31">
        <v>420</v>
      </c>
      <c r="F31">
        <v>420</v>
      </c>
      <c r="H31">
        <v>0</v>
      </c>
      <c r="I31">
        <v>0</v>
      </c>
      <c r="J31">
        <v>4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x14ac:dyDescent="0.3">
      <c r="A32">
        <v>3973</v>
      </c>
      <c r="B32">
        <v>30</v>
      </c>
      <c r="C32">
        <v>1</v>
      </c>
      <c r="D32" t="s">
        <v>17</v>
      </c>
      <c r="E32">
        <v>85</v>
      </c>
      <c r="F32">
        <v>100</v>
      </c>
      <c r="H32">
        <v>0</v>
      </c>
      <c r="I32">
        <v>0</v>
      </c>
      <c r="J32">
        <v>4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7" x14ac:dyDescent="0.3">
      <c r="A33">
        <v>3973</v>
      </c>
      <c r="B33">
        <v>31</v>
      </c>
      <c r="C33">
        <v>1</v>
      </c>
      <c r="D33" t="s">
        <v>17</v>
      </c>
      <c r="E33">
        <v>146</v>
      </c>
      <c r="F33">
        <v>143</v>
      </c>
      <c r="G33">
        <v>129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7" x14ac:dyDescent="0.3">
      <c r="A34">
        <v>3973</v>
      </c>
      <c r="B34">
        <v>32</v>
      </c>
      <c r="C34">
        <v>1</v>
      </c>
      <c r="D34" t="s">
        <v>17</v>
      </c>
      <c r="E34">
        <v>95</v>
      </c>
      <c r="F34">
        <v>92</v>
      </c>
      <c r="H34">
        <v>0</v>
      </c>
      <c r="I34">
        <v>0</v>
      </c>
      <c r="J34">
        <v>4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</row>
    <row r="35" spans="1:17" x14ac:dyDescent="0.3">
      <c r="A35">
        <v>3973</v>
      </c>
      <c r="B35">
        <v>33</v>
      </c>
      <c r="C35">
        <v>1</v>
      </c>
      <c r="D35" t="s">
        <v>17</v>
      </c>
      <c r="E35">
        <v>130</v>
      </c>
      <c r="F35">
        <v>126</v>
      </c>
      <c r="H35">
        <v>0</v>
      </c>
      <c r="I35">
        <v>0</v>
      </c>
      <c r="J35">
        <v>4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7" x14ac:dyDescent="0.3">
      <c r="A36">
        <v>3973</v>
      </c>
      <c r="B36">
        <v>34</v>
      </c>
      <c r="C36">
        <v>1</v>
      </c>
      <c r="D36" t="s">
        <v>17</v>
      </c>
      <c r="E36">
        <v>128</v>
      </c>
      <c r="F36">
        <v>137</v>
      </c>
      <c r="H36">
        <v>0</v>
      </c>
      <c r="I36">
        <v>0</v>
      </c>
      <c r="J36">
        <v>4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7" x14ac:dyDescent="0.3">
      <c r="A37">
        <v>3973</v>
      </c>
      <c r="B37">
        <v>35</v>
      </c>
      <c r="C37">
        <v>1</v>
      </c>
      <c r="D37" t="s">
        <v>17</v>
      </c>
      <c r="E37">
        <v>284</v>
      </c>
      <c r="F37">
        <v>260</v>
      </c>
      <c r="H37">
        <v>0</v>
      </c>
      <c r="I37">
        <v>0</v>
      </c>
      <c r="J37">
        <v>4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</row>
    <row r="38" spans="1:17" x14ac:dyDescent="0.3">
      <c r="A38">
        <v>3973</v>
      </c>
      <c r="B38">
        <v>36</v>
      </c>
      <c r="C38">
        <v>1</v>
      </c>
      <c r="D38" t="s">
        <v>17</v>
      </c>
      <c r="E38">
        <v>151</v>
      </c>
      <c r="F38">
        <v>159</v>
      </c>
      <c r="H38">
        <v>0</v>
      </c>
      <c r="I38">
        <v>0</v>
      </c>
      <c r="J38">
        <v>5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</row>
    <row r="39" spans="1:17" x14ac:dyDescent="0.3">
      <c r="A39">
        <v>3973</v>
      </c>
      <c r="B39">
        <v>37</v>
      </c>
      <c r="C39">
        <v>1</v>
      </c>
      <c r="D39" t="s">
        <v>17</v>
      </c>
      <c r="E39">
        <v>315</v>
      </c>
      <c r="F39">
        <v>322</v>
      </c>
      <c r="H39">
        <v>0</v>
      </c>
      <c r="I39">
        <v>0</v>
      </c>
      <c r="J39">
        <v>4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</row>
    <row r="40" spans="1:17" x14ac:dyDescent="0.3">
      <c r="A40">
        <v>3973</v>
      </c>
      <c r="B40">
        <v>38</v>
      </c>
      <c r="C40">
        <v>1</v>
      </c>
      <c r="D40" t="s">
        <v>17</v>
      </c>
      <c r="E40">
        <v>91</v>
      </c>
      <c r="F40">
        <v>93</v>
      </c>
      <c r="G40">
        <v>78</v>
      </c>
      <c r="H40">
        <v>0</v>
      </c>
      <c r="I40">
        <v>0</v>
      </c>
      <c r="J40">
        <v>0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</row>
    <row r="41" spans="1:17" x14ac:dyDescent="0.3">
      <c r="A41">
        <v>3973</v>
      </c>
      <c r="B41">
        <v>39</v>
      </c>
      <c r="C41">
        <v>1</v>
      </c>
      <c r="D41" t="s">
        <v>17</v>
      </c>
      <c r="E41">
        <v>364</v>
      </c>
      <c r="F41">
        <v>365</v>
      </c>
      <c r="H41">
        <v>0</v>
      </c>
      <c r="I41">
        <v>0</v>
      </c>
      <c r="J41">
        <v>4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7" x14ac:dyDescent="0.3">
      <c r="A42">
        <v>3973</v>
      </c>
      <c r="B42">
        <v>40</v>
      </c>
      <c r="C42">
        <v>1</v>
      </c>
      <c r="D42" t="s">
        <v>17</v>
      </c>
      <c r="E42">
        <v>400</v>
      </c>
      <c r="F42">
        <v>370</v>
      </c>
      <c r="G42">
        <v>181</v>
      </c>
      <c r="H42">
        <v>1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50</v>
      </c>
    </row>
    <row r="43" spans="1:17" x14ac:dyDescent="0.3">
      <c r="A43">
        <v>3973</v>
      </c>
      <c r="B43">
        <v>41</v>
      </c>
      <c r="C43">
        <v>1</v>
      </c>
      <c r="D43" t="s">
        <v>17</v>
      </c>
      <c r="E43">
        <v>85</v>
      </c>
      <c r="F43">
        <v>86</v>
      </c>
      <c r="H43">
        <v>0</v>
      </c>
      <c r="I43">
        <v>0</v>
      </c>
      <c r="J43">
        <v>4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7" x14ac:dyDescent="0.3">
      <c r="A44">
        <v>3973</v>
      </c>
      <c r="B44">
        <v>42</v>
      </c>
      <c r="C44">
        <v>1</v>
      </c>
      <c r="D44" t="s">
        <v>17</v>
      </c>
      <c r="E44">
        <v>86</v>
      </c>
      <c r="F44">
        <v>90</v>
      </c>
      <c r="H44">
        <v>0</v>
      </c>
      <c r="I44">
        <v>0</v>
      </c>
      <c r="J44">
        <v>4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</row>
    <row r="45" spans="1:17" x14ac:dyDescent="0.3">
      <c r="A45">
        <v>3973</v>
      </c>
      <c r="B45">
        <v>43</v>
      </c>
      <c r="C45">
        <v>1</v>
      </c>
      <c r="D45" t="s">
        <v>17</v>
      </c>
      <c r="E45">
        <v>377</v>
      </c>
      <c r="F45">
        <v>370</v>
      </c>
      <c r="H45">
        <v>0</v>
      </c>
      <c r="I45">
        <v>0</v>
      </c>
      <c r="J45">
        <v>4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</row>
    <row r="46" spans="1:17" x14ac:dyDescent="0.3">
      <c r="A46">
        <v>3973</v>
      </c>
      <c r="B46">
        <v>44</v>
      </c>
      <c r="C46">
        <v>1</v>
      </c>
      <c r="D46" t="s">
        <v>17</v>
      </c>
      <c r="E46">
        <v>81</v>
      </c>
      <c r="F46">
        <v>80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7" x14ac:dyDescent="0.3">
      <c r="A47">
        <v>3973</v>
      </c>
      <c r="B47">
        <v>45</v>
      </c>
      <c r="C47">
        <v>1</v>
      </c>
      <c r="D47" t="s">
        <v>17</v>
      </c>
      <c r="E47">
        <v>77</v>
      </c>
      <c r="F47">
        <v>75</v>
      </c>
      <c r="H47">
        <v>0</v>
      </c>
      <c r="I47">
        <v>0</v>
      </c>
      <c r="J47">
        <v>4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</row>
    <row r="48" spans="1:17" x14ac:dyDescent="0.3">
      <c r="A48">
        <v>3973</v>
      </c>
      <c r="B48">
        <v>46</v>
      </c>
      <c r="C48">
        <v>1</v>
      </c>
      <c r="D48" t="s">
        <v>17</v>
      </c>
      <c r="E48">
        <v>287</v>
      </c>
      <c r="F48">
        <v>284</v>
      </c>
      <c r="H48">
        <v>0</v>
      </c>
      <c r="I48">
        <v>0</v>
      </c>
      <c r="J48">
        <v>4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</row>
    <row r="49" spans="1:17" x14ac:dyDescent="0.3">
      <c r="A49">
        <v>3973</v>
      </c>
      <c r="B49">
        <v>47</v>
      </c>
      <c r="C49">
        <v>1</v>
      </c>
      <c r="D49" t="s">
        <v>17</v>
      </c>
      <c r="E49">
        <v>87</v>
      </c>
      <c r="F49">
        <v>80</v>
      </c>
      <c r="H49">
        <v>0</v>
      </c>
      <c r="I49">
        <v>0</v>
      </c>
      <c r="J49">
        <v>4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7" x14ac:dyDescent="0.3">
      <c r="A50">
        <v>3973</v>
      </c>
      <c r="B50">
        <v>48</v>
      </c>
      <c r="C50">
        <v>1</v>
      </c>
      <c r="D50" t="s">
        <v>17</v>
      </c>
      <c r="E50">
        <v>222</v>
      </c>
      <c r="F50">
        <v>219</v>
      </c>
      <c r="H50">
        <v>0</v>
      </c>
      <c r="I50">
        <v>0</v>
      </c>
      <c r="J50">
        <v>4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30</v>
      </c>
    </row>
    <row r="51" spans="1:17" x14ac:dyDescent="0.3">
      <c r="A51">
        <v>3973</v>
      </c>
      <c r="B51">
        <v>49</v>
      </c>
      <c r="C51">
        <v>1</v>
      </c>
      <c r="D51" t="s">
        <v>17</v>
      </c>
      <c r="E51">
        <v>377</v>
      </c>
      <c r="F51">
        <v>379</v>
      </c>
      <c r="H51">
        <v>0</v>
      </c>
      <c r="I51">
        <v>0</v>
      </c>
      <c r="J51">
        <v>4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7" x14ac:dyDescent="0.3">
      <c r="A52">
        <v>3973</v>
      </c>
      <c r="B52">
        <v>50</v>
      </c>
      <c r="C52">
        <v>1</v>
      </c>
      <c r="D52" t="s">
        <v>17</v>
      </c>
      <c r="E52">
        <v>223</v>
      </c>
      <c r="F52">
        <v>212</v>
      </c>
      <c r="H52">
        <v>0</v>
      </c>
      <c r="I52">
        <v>0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</row>
    <row r="53" spans="1:17" x14ac:dyDescent="0.3">
      <c r="A53">
        <v>3973</v>
      </c>
      <c r="B53">
        <v>51</v>
      </c>
      <c r="C53">
        <v>1</v>
      </c>
      <c r="D53" t="s">
        <v>17</v>
      </c>
      <c r="E53">
        <v>333</v>
      </c>
      <c r="F53">
        <v>332</v>
      </c>
      <c r="H53">
        <v>0</v>
      </c>
      <c r="I53">
        <v>0</v>
      </c>
      <c r="J53">
        <v>4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7" x14ac:dyDescent="0.3">
      <c r="A54">
        <v>3973</v>
      </c>
      <c r="B54">
        <v>52</v>
      </c>
      <c r="C54">
        <v>1</v>
      </c>
      <c r="D54" t="s">
        <v>17</v>
      </c>
      <c r="E54">
        <v>384</v>
      </c>
      <c r="F54">
        <v>376</v>
      </c>
      <c r="G54">
        <v>152</v>
      </c>
      <c r="H54">
        <v>1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7" x14ac:dyDescent="0.3">
      <c r="A55">
        <v>3973</v>
      </c>
      <c r="B55">
        <v>53</v>
      </c>
      <c r="C55">
        <v>1</v>
      </c>
      <c r="D55" t="s">
        <v>17</v>
      </c>
      <c r="E55">
        <v>250</v>
      </c>
      <c r="F55">
        <v>256</v>
      </c>
      <c r="H55">
        <v>0</v>
      </c>
      <c r="I55">
        <v>0</v>
      </c>
      <c r="J55">
        <v>4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7" x14ac:dyDescent="0.3">
      <c r="A56">
        <v>3973</v>
      </c>
      <c r="B56">
        <v>54</v>
      </c>
      <c r="C56">
        <v>1</v>
      </c>
      <c r="D56" t="s">
        <v>17</v>
      </c>
      <c r="E56">
        <v>236</v>
      </c>
      <c r="F56">
        <v>240</v>
      </c>
      <c r="H56">
        <v>0</v>
      </c>
      <c r="I56">
        <v>0</v>
      </c>
      <c r="J56">
        <v>4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7" x14ac:dyDescent="0.3">
      <c r="A57">
        <v>3973</v>
      </c>
      <c r="B57">
        <v>55</v>
      </c>
      <c r="C57">
        <v>1</v>
      </c>
      <c r="D57" t="s">
        <v>17</v>
      </c>
      <c r="E57">
        <v>245</v>
      </c>
      <c r="F57">
        <v>230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7" x14ac:dyDescent="0.3">
      <c r="A58">
        <v>3973</v>
      </c>
      <c r="B58">
        <v>56</v>
      </c>
      <c r="C58">
        <v>1</v>
      </c>
      <c r="D58" t="s">
        <v>17</v>
      </c>
      <c r="E58">
        <v>137</v>
      </c>
      <c r="F58">
        <v>144</v>
      </c>
      <c r="H58">
        <v>0</v>
      </c>
      <c r="I58">
        <v>0</v>
      </c>
      <c r="J58">
        <v>4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7" x14ac:dyDescent="0.3">
      <c r="A59">
        <v>3973</v>
      </c>
      <c r="B59">
        <v>57</v>
      </c>
      <c r="C59">
        <v>1</v>
      </c>
      <c r="D59" t="s">
        <v>17</v>
      </c>
      <c r="E59">
        <v>239</v>
      </c>
      <c r="F59">
        <v>252</v>
      </c>
      <c r="G59">
        <v>172</v>
      </c>
      <c r="H59">
        <v>1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26</v>
      </c>
    </row>
    <row r="60" spans="1:17" x14ac:dyDescent="0.3">
      <c r="A60">
        <v>3973</v>
      </c>
      <c r="B60">
        <v>58</v>
      </c>
      <c r="C60">
        <v>1</v>
      </c>
      <c r="D60" t="s">
        <v>17</v>
      </c>
      <c r="E60">
        <v>206</v>
      </c>
      <c r="F60">
        <v>214</v>
      </c>
      <c r="H60">
        <v>0</v>
      </c>
      <c r="I60">
        <v>0</v>
      </c>
      <c r="J60">
        <v>4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</row>
    <row r="61" spans="1:17" x14ac:dyDescent="0.3">
      <c r="A61">
        <v>3973</v>
      </c>
      <c r="B61">
        <v>59</v>
      </c>
      <c r="C61">
        <v>1</v>
      </c>
      <c r="D61" t="s">
        <v>17</v>
      </c>
      <c r="E61">
        <v>205</v>
      </c>
      <c r="F61">
        <v>198</v>
      </c>
      <c r="H61">
        <v>0</v>
      </c>
      <c r="I61">
        <v>1</v>
      </c>
      <c r="K61">
        <v>9</v>
      </c>
      <c r="L61">
        <v>3</v>
      </c>
      <c r="M61">
        <v>0</v>
      </c>
      <c r="N61">
        <v>0</v>
      </c>
      <c r="O61">
        <v>0</v>
      </c>
      <c r="P61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Mortality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Reviewer</cp:lastModifiedBy>
  <dcterms:created xsi:type="dcterms:W3CDTF">2021-11-23T08:31:15Z</dcterms:created>
  <dcterms:modified xsi:type="dcterms:W3CDTF">2021-11-23T23:49:24Z</dcterms:modified>
</cp:coreProperties>
</file>