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LG_Backup\Susana\Aulas\2021-2022_IOA\"/>
    </mc:Choice>
  </mc:AlternateContent>
  <bookViews>
    <workbookView xWindow="0" yWindow="0" windowWidth="15600" windowHeight="7596" activeTab="1"/>
  </bookViews>
  <sheets>
    <sheet name="Ex_1_class" sheetId="2" r:id="rId1"/>
    <sheet name="Ex_2_class" sheetId="3" r:id="rId2"/>
    <sheet name="Ex_3_class" sheetId="8" r:id="rId3"/>
    <sheet name="Ex_4_class" sheetId="9" r:id="rId4"/>
  </sheets>
  <externalReferences>
    <externalReference r:id="rId5"/>
  </externalReferences>
  <definedNames>
    <definedName name="Fw">[1]Sheet4!#REF!</definedName>
    <definedName name="Iqe">[1]Sheet4!#REF!</definedName>
    <definedName name="p_desb">[1]Sheet4!#REF!</definedName>
    <definedName name="pdesb">[1]Sheet4!#REF!</definedName>
    <definedName name="t.1">[1]Sheet4!#REF!</definedName>
  </definedNames>
  <calcPr calcId="162913"/>
</workbook>
</file>

<file path=xl/calcChain.xml><?xml version="1.0" encoding="utf-8"?>
<calcChain xmlns="http://schemas.openxmlformats.org/spreadsheetml/2006/main">
  <c r="U16" i="2" l="1"/>
  <c r="U17" i="2"/>
  <c r="U18" i="2"/>
  <c r="U19" i="2"/>
  <c r="U20" i="2"/>
  <c r="U26" i="2" s="1"/>
  <c r="U21" i="2"/>
  <c r="U22" i="2"/>
  <c r="U23" i="2"/>
  <c r="U24" i="2"/>
  <c r="S26" i="2"/>
  <c r="S16" i="2"/>
  <c r="S17" i="2"/>
  <c r="S18" i="2"/>
  <c r="S19" i="2"/>
  <c r="S20" i="2"/>
  <c r="S21" i="2"/>
  <c r="S22" i="2"/>
  <c r="S23" i="2"/>
  <c r="S24" i="2"/>
  <c r="S15" i="2"/>
  <c r="U15" i="2"/>
  <c r="T16" i="2"/>
  <c r="T17" i="2"/>
  <c r="T18" i="2"/>
  <c r="T19" i="2"/>
  <c r="T20" i="2"/>
  <c r="T21" i="2"/>
  <c r="T22" i="2"/>
  <c r="T23" i="2"/>
  <c r="T24" i="2"/>
  <c r="T15" i="2"/>
  <c r="Q15" i="2"/>
  <c r="Q26" i="2"/>
  <c r="Q24" i="2"/>
  <c r="Q16" i="2"/>
  <c r="Q17" i="2"/>
  <c r="Q18" i="2"/>
  <c r="Q19" i="2"/>
  <c r="Q20" i="2"/>
  <c r="Q21" i="2"/>
  <c r="Q22" i="2"/>
  <c r="Q23" i="2"/>
  <c r="O26" i="2"/>
  <c r="M26" i="2"/>
  <c r="O16" i="2"/>
  <c r="O17" i="2"/>
  <c r="O18" i="2"/>
  <c r="O19" i="2"/>
  <c r="O20" i="2"/>
  <c r="O21" i="2"/>
  <c r="O22" i="2"/>
  <c r="O23" i="2"/>
  <c r="O24" i="2"/>
  <c r="O15" i="2"/>
  <c r="M16" i="2"/>
  <c r="M17" i="2"/>
  <c r="M18" i="2"/>
  <c r="M19" i="2"/>
  <c r="M20" i="2"/>
  <c r="M21" i="2"/>
  <c r="M22" i="2"/>
  <c r="M23" i="2"/>
  <c r="M24" i="2"/>
  <c r="M15" i="2"/>
  <c r="K16" i="2"/>
  <c r="K17" i="2"/>
  <c r="K18" i="2"/>
  <c r="K19" i="2"/>
  <c r="K20" i="2"/>
  <c r="K21" i="2"/>
  <c r="K22" i="2"/>
  <c r="K23" i="2"/>
  <c r="K24" i="2"/>
  <c r="K15" i="2"/>
  <c r="G16" i="2"/>
  <c r="G17" i="2"/>
  <c r="G18" i="2"/>
  <c r="G19" i="2"/>
  <c r="G15" i="2"/>
  <c r="F17" i="2"/>
  <c r="F18" i="2"/>
  <c r="F19" i="2"/>
  <c r="F20" i="2"/>
  <c r="F16" i="2"/>
  <c r="E16" i="2"/>
  <c r="E17" i="2"/>
  <c r="E18" i="2"/>
  <c r="E19" i="2"/>
  <c r="E20" i="2"/>
  <c r="E15" i="2"/>
  <c r="D15" i="2"/>
  <c r="D18" i="2"/>
  <c r="D19" i="2"/>
  <c r="D20" i="2"/>
  <c r="D17" i="2"/>
  <c r="D16" i="2"/>
  <c r="C16" i="2"/>
  <c r="C17" i="2"/>
  <c r="C18" i="2"/>
  <c r="C19" i="2"/>
  <c r="C20" i="2"/>
  <c r="C15" i="2"/>
  <c r="B21" i="2" l="1"/>
  <c r="Q45" i="3" l="1"/>
  <c r="Q46" i="3" s="1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A16" i="2"/>
  <c r="A17" i="2" l="1"/>
  <c r="A18" i="2" s="1"/>
  <c r="A19" i="2" s="1"/>
  <c r="A20" i="2" s="1"/>
  <c r="H16" i="2" l="1"/>
  <c r="H15" i="2"/>
  <c r="H20" i="2"/>
  <c r="H19" i="2" l="1"/>
  <c r="H18" i="2"/>
  <c r="H17" i="2"/>
</calcChain>
</file>

<file path=xl/sharedStrings.xml><?xml version="1.0" encoding="utf-8"?>
<sst xmlns="http://schemas.openxmlformats.org/spreadsheetml/2006/main" count="1177" uniqueCount="96">
  <si>
    <t>tag numbers</t>
  </si>
  <si>
    <t>x</t>
  </si>
  <si>
    <t>y</t>
  </si>
  <si>
    <t>z</t>
  </si>
  <si>
    <t>trial nr</t>
  </si>
  <si>
    <t>cumulative distribution of demand</t>
  </si>
  <si>
    <t>aux</t>
  </si>
  <si>
    <t>lower tag</t>
  </si>
  <si>
    <t>upper tag</t>
  </si>
  <si>
    <t>rand number for demand</t>
  </si>
  <si>
    <t>distribution of x</t>
  </si>
  <si>
    <t>cumulative distribution of x</t>
  </si>
  <si>
    <t>distribution of y</t>
  </si>
  <si>
    <t>cumulative distribution of y</t>
  </si>
  <si>
    <t>distribution of z</t>
  </si>
  <si>
    <t>cumulative distribution of z</t>
  </si>
  <si>
    <t>rand_x</t>
  </si>
  <si>
    <t>rand_y</t>
  </si>
  <si>
    <t>rand_z</t>
  </si>
  <si>
    <t>cumulative distribution</t>
  </si>
  <si>
    <t>week</t>
  </si>
  <si>
    <t>S</t>
  </si>
  <si>
    <t>D1</t>
  </si>
  <si>
    <t>D2</t>
  </si>
  <si>
    <t>distribution</t>
  </si>
  <si>
    <t>interval</t>
  </si>
  <si>
    <t>D1.5</t>
  </si>
  <si>
    <t>D2.5</t>
  </si>
  <si>
    <t>trial</t>
  </si>
  <si>
    <t>D</t>
  </si>
  <si>
    <t>G</t>
  </si>
  <si>
    <t>D=f(S)</t>
  </si>
  <si>
    <t>2) Assume the effectiveness function for a system is W = 5x + 2y + z where the variables x, y and z are described by the following probability distributions:</t>
  </si>
  <si>
    <t>class_w</t>
  </si>
  <si>
    <t>trials=18</t>
  </si>
  <si>
    <r>
      <t xml:space="preserve">3) The gross income/year = </t>
    </r>
    <r>
      <rPr>
        <b/>
        <sz val="11"/>
        <color theme="1"/>
        <rFont val="Arial"/>
        <family val="2"/>
      </rPr>
      <t>sales/year(D)</t>
    </r>
    <r>
      <rPr>
        <sz val="11"/>
        <color theme="1"/>
        <rFont val="Arial"/>
        <family val="2"/>
      </rPr>
      <t xml:space="preserve"> x </t>
    </r>
    <r>
      <rPr>
        <b/>
        <sz val="11"/>
        <color theme="1"/>
        <rFont val="Arial"/>
        <family val="2"/>
      </rPr>
      <t>selling price/unit (S)</t>
    </r>
    <r>
      <rPr>
        <sz val="11"/>
        <color theme="1"/>
        <rFont val="Arial"/>
        <family val="2"/>
      </rPr>
      <t>. In general, as the selling price decreases, sales increase (</t>
    </r>
    <r>
      <rPr>
        <b/>
        <sz val="11"/>
        <color theme="1"/>
        <rFont val="Arial"/>
        <family val="2"/>
      </rPr>
      <t>dependent variables</t>
    </r>
    <r>
      <rPr>
        <sz val="11"/>
        <color theme="1"/>
        <rFont val="Arial"/>
        <family val="2"/>
      </rPr>
      <t>). Calculate the gross income assuming the distributions below. Consider the random number for sales= 22 and the random number for selling price =73.</t>
    </r>
  </si>
  <si>
    <t>trial=8</t>
  </si>
  <si>
    <r>
      <t xml:space="preserve"> - </t>
    </r>
    <r>
      <rPr>
        <sz val="11"/>
        <color theme="1"/>
        <rFont val="Calibri"/>
        <family val="2"/>
        <scheme val="minor"/>
      </rPr>
      <t>calculate the gross income (G) for each trial: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2" tint="-0.499984740745262"/>
        <rFont val="Calibri"/>
        <family val="2"/>
        <scheme val="minor"/>
      </rPr>
      <t xml:space="preserve">gross income/year (G) </t>
    </r>
    <r>
      <rPr>
        <b/>
        <sz val="11"/>
        <color theme="1"/>
        <rFont val="Calibri"/>
        <family val="2"/>
        <scheme val="minor"/>
      </rPr>
      <t>=</t>
    </r>
    <r>
      <rPr>
        <b/>
        <sz val="11"/>
        <color theme="0" tint="-0.499984740745262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sales/year(D)</t>
    </r>
    <r>
      <rPr>
        <b/>
        <sz val="11"/>
        <color theme="1"/>
        <rFont val="Calibri"/>
        <family val="2"/>
        <scheme val="minor"/>
      </rPr>
      <t xml:space="preserve"> x </t>
    </r>
    <r>
      <rPr>
        <b/>
        <sz val="11"/>
        <color theme="0" tint="-0.499984740745262"/>
        <rFont val="Calibri"/>
        <family val="2"/>
        <scheme val="minor"/>
      </rPr>
      <t xml:space="preserve">selling price/unit (S) </t>
    </r>
  </si>
  <si>
    <r>
      <t xml:space="preserve"> - for each trial draw random numbers (=randbetween(1,100)), one for S and another for D (</t>
    </r>
    <r>
      <rPr>
        <i/>
        <sz val="11"/>
        <color theme="1"/>
        <rFont val="Calibri"/>
        <family val="2"/>
        <scheme val="minor"/>
      </rPr>
      <t>copy paste it, otherwise the values keep changing</t>
    </r>
    <r>
      <rPr>
        <sz val="11"/>
        <color theme="1"/>
        <rFont val="Calibri"/>
        <family val="2"/>
        <scheme val="minor"/>
      </rPr>
      <t>)</t>
    </r>
  </si>
  <si>
    <t xml:space="preserve"> a) for each trial draw random numbers (=randbetween(1,100)), for x, y and z (copy paste it, otherwise the values keep changing)</t>
  </si>
  <si>
    <t>a)</t>
  </si>
  <si>
    <t>rand_s</t>
  </si>
  <si>
    <t>rand_d</t>
  </si>
  <si>
    <t xml:space="preserve"> b) use the look up function to assing the distribution values to the random numbers from the proper tables</t>
  </si>
  <si>
    <t>b)</t>
  </si>
  <si>
    <t xml:space="preserve"> c) calculate the value of w according to the exercise: W = 5x + 2y + z </t>
  </si>
  <si>
    <t>W</t>
  </si>
  <si>
    <t>c)</t>
  </si>
  <si>
    <t>d)</t>
  </si>
  <si>
    <t xml:space="preserve"> d) assign a classe to the calculated W in each trial (apmlitude 10 starting in zero)</t>
  </si>
  <si>
    <t xml:space="preserve">    Determine by a simulation the distribution of the effectiveness function (W)</t>
  </si>
  <si>
    <t xml:space="preserve"> e) based on your simulations build the distribution of the effectiveness function (W)</t>
  </si>
  <si>
    <r>
      <t xml:space="preserve"> - use the Lookup function to assing the distribution values to the random numbers from the proper tables (</t>
    </r>
    <r>
      <rPr>
        <i/>
        <sz val="11"/>
        <color theme="1"/>
        <rFont val="Calibri"/>
        <family val="2"/>
        <scheme val="minor"/>
      </rPr>
      <t>see the grey and red boxes in the previous page</t>
    </r>
    <r>
      <rPr>
        <sz val="11"/>
        <color theme="1"/>
        <rFont val="Calibri"/>
        <family val="2"/>
        <scheme val="minor"/>
      </rPr>
      <t>)</t>
    </r>
  </si>
  <si>
    <t>e)</t>
  </si>
  <si>
    <t>rand number</t>
  </si>
  <si>
    <t>Building the lookup distribution table:</t>
  </si>
  <si>
    <t>nr of packs sold / week</t>
  </si>
  <si>
    <t>weeks</t>
  </si>
  <si>
    <t>Assume x, y, z are independent. Do not use the same random numbers for the different variables (x, y, z) because this might lead to correlation among variables</t>
  </si>
  <si>
    <t>Based on the analysis of the frequency of the sells per week of the past months, help RAIZ to simulatete the demand for the upcoming 10 weeks</t>
  </si>
  <si>
    <t>Simulation of a 10 weeks demand pattern:</t>
  </si>
  <si>
    <r>
      <t>If the </t>
    </r>
    <r>
      <rPr>
        <b/>
        <sz val="9"/>
        <color rgb="FF1E1E1E"/>
        <rFont val="Segoe UI"/>
        <family val="2"/>
      </rPr>
      <t>LOOKUP</t>
    </r>
    <r>
      <rPr>
        <sz val="9"/>
        <color rgb="FF1E1E1E"/>
        <rFont val="Segoe UI"/>
        <family val="2"/>
      </rPr>
      <t> function can't find the </t>
    </r>
    <r>
      <rPr>
        <b/>
        <i/>
        <sz val="9"/>
        <color rgb="FF1E1E1E"/>
        <rFont val="Segoe UI"/>
        <family val="2"/>
      </rPr>
      <t>lookup_value</t>
    </r>
    <r>
      <rPr>
        <sz val="9"/>
        <color rgb="FF1E1E1E"/>
        <rFont val="Segoe UI"/>
        <family val="2"/>
      </rPr>
      <t>, the function matches the largest value in </t>
    </r>
    <r>
      <rPr>
        <b/>
        <i/>
        <sz val="9"/>
        <color rgb="FF1E1E1E"/>
        <rFont val="Segoe UI"/>
        <family val="2"/>
      </rPr>
      <t>lookup_vector</t>
    </r>
    <r>
      <rPr>
        <sz val="9"/>
        <color rgb="FF1E1E1E"/>
        <rFont val="Segoe UI"/>
        <family val="2"/>
      </rPr>
      <t> that is less than or equal to </t>
    </r>
    <r>
      <rPr>
        <b/>
        <i/>
        <sz val="9"/>
        <color rgb="FF1E1E1E"/>
        <rFont val="Segoe UI"/>
        <family val="2"/>
      </rPr>
      <t>lookup_value</t>
    </r>
    <r>
      <rPr>
        <sz val="9"/>
        <color rgb="FF1E1E1E"/>
        <rFont val="Segoe UI"/>
        <family val="2"/>
      </rPr>
      <t>.</t>
    </r>
  </si>
  <si>
    <r>
      <t>If </t>
    </r>
    <r>
      <rPr>
        <b/>
        <i/>
        <sz val="9"/>
        <color rgb="FF1E1E1E"/>
        <rFont val="Segoe UI"/>
        <family val="2"/>
      </rPr>
      <t>lookup_value</t>
    </r>
    <r>
      <rPr>
        <sz val="9"/>
        <color rgb="FF1E1E1E"/>
        <rFont val="Segoe UI"/>
        <family val="2"/>
      </rPr>
      <t> is smaller than the smallest value in </t>
    </r>
    <r>
      <rPr>
        <b/>
        <i/>
        <sz val="9"/>
        <color rgb="FF1E1E1E"/>
        <rFont val="Segoe UI"/>
        <family val="2"/>
      </rPr>
      <t>lookup_vector</t>
    </r>
    <r>
      <rPr>
        <sz val="9"/>
        <color rgb="FF1E1E1E"/>
        <rFont val="Segoe UI"/>
        <family val="2"/>
      </rPr>
      <t>, </t>
    </r>
    <r>
      <rPr>
        <b/>
        <sz val="9"/>
        <color rgb="FF1E1E1E"/>
        <rFont val="Segoe UI"/>
        <family val="2"/>
      </rPr>
      <t>LOOKUP</t>
    </r>
    <r>
      <rPr>
        <sz val="9"/>
        <color rgb="FF1E1E1E"/>
        <rFont val="Segoe UI"/>
        <family val="2"/>
      </rPr>
      <t> returns the #N/A error value.</t>
    </r>
  </si>
  <si>
    <t>1.1)</t>
  </si>
  <si>
    <t>Suppose that RAIZ Nursery sells a random number of eucalyptus seedling packs per week. RAIZ wants to determine a policy for managing the production of seedling packs per week. Now they want to know how many eucalyptus seedling packs to produce based on their selling history.</t>
  </si>
  <si>
    <t>Demand/week distribution</t>
  </si>
  <si>
    <t>demand (trial1)</t>
  </si>
  <si>
    <t>demand (trial2)</t>
  </si>
  <si>
    <t>demand (trial3)</t>
  </si>
  <si>
    <t>demand (trial4)</t>
  </si>
  <si>
    <t>demand (trial5)</t>
  </si>
  <si>
    <r>
      <t>4) I got ill and Margarida asked for your help to prepare the inputs to run some eucalyptus simulations using StandsSIM.md simulator. This tool requires information about site index; however, for some reason, S hasn't been estimated for all NFI plots. Using Monte Carlo simulation use the information of plots with S to assign S values to the remaining plots taking into co</t>
    </r>
    <r>
      <rPr>
        <b/>
        <sz val="11"/>
        <color theme="1"/>
        <rFont val="Calibri"/>
        <family val="2"/>
        <scheme val="minor"/>
      </rPr>
      <t>nsideration that  S values lower than 8 and greater than 26 should be disregarded</t>
    </r>
    <r>
      <rPr>
        <sz val="11"/>
        <color theme="1"/>
        <rFont val="Calibri"/>
        <family val="2"/>
        <scheme val="minor"/>
      </rPr>
      <t>. Consider S classes with range=1</t>
    </r>
  </si>
  <si>
    <t>Looking at the data in the table below, you will see that only 139 of the 348 plots have a Site Index (S)</t>
  </si>
  <si>
    <t>plot_id</t>
  </si>
  <si>
    <t>C_NUTII_a</t>
  </si>
  <si>
    <t>Structure</t>
  </si>
  <si>
    <t>plot type</t>
  </si>
  <si>
    <t>Regime</t>
  </si>
  <si>
    <t>age</t>
  </si>
  <si>
    <t>4.1) Do you think of any reason for the high number of even-aged plots without S?</t>
  </si>
  <si>
    <t>even-aged</t>
  </si>
  <si>
    <t>Stand</t>
  </si>
  <si>
    <t>Planted</t>
  </si>
  <si>
    <t>Burnt</t>
  </si>
  <si>
    <t>Coppice</t>
  </si>
  <si>
    <t>Sem regime</t>
  </si>
  <si>
    <t>4.2) Do you think of any reason why extreme S values are to be excluded?</t>
  </si>
  <si>
    <t>uneven-aged</t>
  </si>
  <si>
    <t>4.3) Can you propose an expedite way to analyzing the data you've been provided?</t>
  </si>
  <si>
    <t>4.4) You have just been informed you will have to simulate the conversion of unevenaged stands to even-aged stands. What will you do?</t>
  </si>
  <si>
    <t>Harvested</t>
  </si>
  <si>
    <t>Gap</t>
  </si>
  <si>
    <t>Coppice mista</t>
  </si>
  <si>
    <t>Clump</t>
  </si>
  <si>
    <t>sample size =5</t>
  </si>
  <si>
    <t xml:space="preserve">rand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</si>
</sst>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9"/>
      <color rgb="FF1E1E1E"/>
      <name val="Segoe UI"/>
      <family val="2"/>
    </font>
    <font>
      <b/>
      <sz val="9"/>
      <color rgb="FF1E1E1E"/>
      <name val="Segoe UI"/>
      <family val="2"/>
    </font>
    <font>
      <b/>
      <i/>
      <sz val="9"/>
      <color rgb="FF1E1E1E"/>
      <name val="Segoe U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0" fillId="0" borderId="0" xfId="0" applyNumberFormat="1"/>
    <xf numFmtId="0" fontId="7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7" fillId="10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0" fontId="0" fillId="1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/>
    </xf>
    <xf numFmtId="0" fontId="7" fillId="14" borderId="0" xfId="0" applyFont="1" applyFill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0" fontId="7" fillId="11" borderId="0" xfId="0" applyFont="1" applyFill="1" applyAlignment="1">
      <alignment horizontal="center" vertical="center"/>
    </xf>
    <xf numFmtId="164" fontId="3" fillId="5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/>
    <xf numFmtId="0" fontId="11" fillId="0" borderId="0" xfId="0" applyFont="1" applyAlignment="1">
      <alignment vertical="center" wrapText="1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10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3" fillId="9" borderId="1" xfId="0" applyFont="1" applyFill="1" applyBorder="1" applyAlignment="1">
      <alignment horizontal="center" vertical="center"/>
    </xf>
    <xf numFmtId="0" fontId="1" fillId="0" borderId="0" xfId="0" applyFont="1"/>
    <xf numFmtId="0" fontId="10" fillId="9" borderId="1" xfId="0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18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/>
    <xf numFmtId="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Alignment="1">
      <alignment horizontal="left" vertical="center" indent="1"/>
    </xf>
    <xf numFmtId="0" fontId="3" fillId="21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 vertical="center"/>
    </xf>
    <xf numFmtId="1" fontId="7" fillId="22" borderId="1" xfId="0" applyNumberFormat="1" applyFont="1" applyFill="1" applyBorder="1" applyAlignment="1">
      <alignment horizontal="center"/>
    </xf>
    <xf numFmtId="0" fontId="0" fillId="21" borderId="0" xfId="0" applyFill="1" applyAlignment="1">
      <alignment horizontal="center"/>
    </xf>
    <xf numFmtId="0" fontId="0" fillId="21" borderId="1" xfId="0" applyFill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26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99CC"/>
      <color rgb="FF33CC33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x</a:t>
            </a:r>
          </a:p>
        </c:rich>
      </c:tx>
      <c:layout>
        <c:manualLayout>
          <c:xMode val="edge"/>
          <c:yMode val="edge"/>
          <c:x val="0.903958098987626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085739282589702E-2"/>
          <c:y val="2.8252405949256338E-2"/>
          <c:w val="0.87635870516185477"/>
          <c:h val="0.7637115246957784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Ex_2_class!$C$14:$C$19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Ex_2_class!$D$14:$D$19</c:f>
              <c:numCache>
                <c:formatCode>General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0.25</c:v>
                </c:pt>
                <c:pt idx="3">
                  <c:v>0.25</c:v>
                </c:pt>
                <c:pt idx="4">
                  <c:v>0.15</c:v>
                </c:pt>
                <c:pt idx="5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6-4EF1-9857-E75FC6FD6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798016"/>
        <c:axId val="203799552"/>
      </c:barChart>
      <c:catAx>
        <c:axId val="20379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3799552"/>
        <c:crosses val="autoZero"/>
        <c:auto val="1"/>
        <c:lblAlgn val="ctr"/>
        <c:lblOffset val="100"/>
        <c:noMultiLvlLbl val="0"/>
      </c:catAx>
      <c:valAx>
        <c:axId val="203799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03798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0099CC"/>
                </a:solidFill>
              </a:rPr>
              <a:t>D1</a:t>
            </a:r>
          </a:p>
        </c:rich>
      </c:tx>
      <c:layout>
        <c:manualLayout>
          <c:xMode val="edge"/>
          <c:yMode val="edge"/>
          <c:x val="0.86601227649915447"/>
          <c:y val="1.013941293597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1184156955615292E-3"/>
          <c:y val="1.0394894206802539E-3"/>
          <c:w val="0.9190743557511345"/>
          <c:h val="0.7452045367086667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657-4136-8A69-F85C783FBBF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657-4136-8A69-F85C783FBBF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E657-4136-8A69-F85C783FBBF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Ex_3_class!$B$40:$B$42</c:f>
              <c:numCache>
                <c:formatCode>General</c:formatCode>
                <c:ptCount val="3"/>
                <c:pt idx="0">
                  <c:v>180</c:v>
                </c:pt>
                <c:pt idx="1">
                  <c:v>190</c:v>
                </c:pt>
                <c:pt idx="2">
                  <c:v>200</c:v>
                </c:pt>
              </c:numCache>
            </c:numRef>
          </c:cat>
          <c:val>
            <c:numRef>
              <c:f>Ex_3_class!$D$40:$D$42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E657-4136-8A69-F85C783FB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113984"/>
        <c:axId val="205119872"/>
      </c:barChart>
      <c:catAx>
        <c:axId val="20511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119872"/>
        <c:crosses val="autoZero"/>
        <c:auto val="1"/>
        <c:lblAlgn val="ctr"/>
        <c:lblOffset val="100"/>
        <c:noMultiLvlLbl val="0"/>
      </c:catAx>
      <c:valAx>
        <c:axId val="205119872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20511398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0099CC"/>
                </a:solidFill>
              </a:rPr>
              <a:t>D1.5</a:t>
            </a:r>
          </a:p>
        </c:rich>
      </c:tx>
      <c:layout>
        <c:manualLayout>
          <c:xMode val="edge"/>
          <c:yMode val="edge"/>
          <c:x val="0.86601227649915447"/>
          <c:y val="1.013941293597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58000291719181E-3"/>
          <c:y val="0"/>
          <c:w val="0.9190743557511345"/>
          <c:h val="0.7553439496446416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99CC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9CC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6ABF-469E-98D8-9BB5073B8B9B}"/>
              </c:ext>
            </c:extLst>
          </c:dPt>
          <c:dPt>
            <c:idx val="2"/>
            <c:invertIfNegative val="0"/>
            <c:bubble3D val="0"/>
            <c:spPr>
              <a:solidFill>
                <a:srgbClr val="0099CC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BF-469E-98D8-9BB5073B8B9B}"/>
              </c:ext>
            </c:extLst>
          </c:dPt>
          <c:dPt>
            <c:idx val="3"/>
            <c:invertIfNegative val="0"/>
            <c:bubble3D val="0"/>
            <c:spPr>
              <a:solidFill>
                <a:srgbClr val="0099CC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ABF-469E-98D8-9BB5073B8B9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Ex_3_class!$B$45:$B$48</c:f>
              <c:numCache>
                <c:formatCode>General</c:formatCode>
                <c:ptCount val="4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  <c:pt idx="3">
                  <c:v>180</c:v>
                </c:pt>
              </c:numCache>
            </c:numRef>
          </c:cat>
          <c:val>
            <c:numRef>
              <c:f>Ex_3_class!$D$45:$D$48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6ABF-469E-98D8-9BB5073B8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273728"/>
        <c:axId val="205275520"/>
      </c:barChart>
      <c:catAx>
        <c:axId val="20527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275520"/>
        <c:crosses val="autoZero"/>
        <c:auto val="1"/>
        <c:lblAlgn val="ctr"/>
        <c:lblOffset val="100"/>
        <c:noMultiLvlLbl val="0"/>
      </c:catAx>
      <c:valAx>
        <c:axId val="205275520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20527372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6"/>
                </a:solidFill>
              </a:rPr>
              <a:t>D2</a:t>
            </a:r>
          </a:p>
        </c:rich>
      </c:tx>
      <c:layout>
        <c:manualLayout>
          <c:xMode val="edge"/>
          <c:yMode val="edge"/>
          <c:x val="0.86601227649915447"/>
          <c:y val="1.013941293597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0191800109498213E-2"/>
          <c:y val="1.1178902356655047E-2"/>
          <c:w val="0.9120009713371986"/>
          <c:h val="0.7350651237726915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7DD-486F-AE62-1549263D7C5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7DD-486F-AE62-1549263D7C5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E7DD-486F-AE62-1549263D7C5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Ex_3_class!$B$51:$B$53</c:f>
              <c:numCache>
                <c:formatCode>General</c:formatCode>
                <c:ptCount val="3"/>
                <c:pt idx="0">
                  <c:v>130</c:v>
                </c:pt>
                <c:pt idx="1">
                  <c:v>140</c:v>
                </c:pt>
                <c:pt idx="2">
                  <c:v>150</c:v>
                </c:pt>
              </c:numCache>
            </c:numRef>
          </c:cat>
          <c:val>
            <c:numRef>
              <c:f>Ex_3_class!$D$51:$D$53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E7DD-486F-AE62-1549263D7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310592"/>
        <c:axId val="205320576"/>
      </c:barChart>
      <c:catAx>
        <c:axId val="20531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320576"/>
        <c:crosses val="autoZero"/>
        <c:auto val="1"/>
        <c:lblAlgn val="ctr"/>
        <c:lblOffset val="100"/>
        <c:noMultiLvlLbl val="0"/>
      </c:catAx>
      <c:valAx>
        <c:axId val="205320576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20531059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4"/>
                </a:solidFill>
              </a:rPr>
              <a:t>D2.5</a:t>
            </a:r>
          </a:p>
        </c:rich>
      </c:tx>
      <c:layout>
        <c:manualLayout>
          <c:xMode val="edge"/>
          <c:yMode val="edge"/>
          <c:x val="0.86601227649915447"/>
          <c:y val="1.013941293597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1184156955615292E-3"/>
          <c:y val="1.0394894206802539E-3"/>
          <c:w val="0.9190743557511345"/>
          <c:h val="0.7452045367086667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A378-4882-AD3D-8EAEB6EAF03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378-4882-AD3D-8EAEB6EAF03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A378-4882-AD3D-8EAEB6EAF03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Ex_3_class!$B$56:$B$58</c:f>
              <c:numCache>
                <c:formatCode>General</c:formatCode>
                <c:ptCount val="3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</c:numCache>
            </c:numRef>
          </c:cat>
          <c:val>
            <c:numRef>
              <c:f>Ex_3_class!$D$56:$D$58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A378-4882-AD3D-8EAEB6EAF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376128"/>
        <c:axId val="205386112"/>
      </c:barChart>
      <c:catAx>
        <c:axId val="20537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386112"/>
        <c:crosses val="autoZero"/>
        <c:auto val="1"/>
        <c:lblAlgn val="ctr"/>
        <c:lblOffset val="100"/>
        <c:noMultiLvlLbl val="0"/>
      </c:catAx>
      <c:valAx>
        <c:axId val="205386112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20537612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y</a:t>
            </a:r>
          </a:p>
        </c:rich>
      </c:tx>
      <c:layout>
        <c:manualLayout>
          <c:xMode val="edge"/>
          <c:yMode val="edge"/>
          <c:x val="0.903958098987626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085739282589702E-2"/>
          <c:y val="2.8252405949256338E-2"/>
          <c:w val="0.87635870516185477"/>
          <c:h val="0.7637115246957787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99CC"/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Ex_2_class!$G$14:$G$17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Ex_2_class!$H$14:$H$17</c:f>
              <c:numCache>
                <c:formatCode>General</c:formatCode>
                <c:ptCount val="4"/>
                <c:pt idx="0">
                  <c:v>0.25</c:v>
                </c:pt>
                <c:pt idx="1">
                  <c:v>0.3</c:v>
                </c:pt>
                <c:pt idx="2">
                  <c:v>0.25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7-400B-BE28-62A337477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828224"/>
        <c:axId val="203866880"/>
      </c:barChart>
      <c:catAx>
        <c:axId val="20382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3866880"/>
        <c:crosses val="autoZero"/>
        <c:auto val="1"/>
        <c:lblAlgn val="ctr"/>
        <c:lblOffset val="100"/>
        <c:noMultiLvlLbl val="0"/>
      </c:catAx>
      <c:valAx>
        <c:axId val="2038668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03828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z</a:t>
            </a:r>
          </a:p>
        </c:rich>
      </c:tx>
      <c:layout>
        <c:manualLayout>
          <c:xMode val="edge"/>
          <c:yMode val="edge"/>
          <c:x val="0.903958098987626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085739282589702E-2"/>
          <c:y val="2.8252405949256338E-2"/>
          <c:w val="0.87635870516185477"/>
          <c:h val="0.7637115246957789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Ex_2_class!$K$14:$K$16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cat>
          <c:val>
            <c:numRef>
              <c:f>Ex_2_class!$L$14:$L$16</c:f>
              <c:numCache>
                <c:formatCode>General</c:formatCode>
                <c:ptCount val="3"/>
                <c:pt idx="0">
                  <c:v>0.3</c:v>
                </c:pt>
                <c:pt idx="1">
                  <c:v>0.5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2-4FAA-A170-20D411DF4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4555008"/>
        <c:axId val="204556544"/>
      </c:barChart>
      <c:catAx>
        <c:axId val="20455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4556544"/>
        <c:crosses val="autoZero"/>
        <c:auto val="1"/>
        <c:lblAlgn val="ctr"/>
        <c:lblOffset val="100"/>
        <c:noMultiLvlLbl val="0"/>
      </c:catAx>
      <c:valAx>
        <c:axId val="2045565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04555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99CC00"/>
                </a:solidFill>
              </a:rPr>
              <a:t>S</a:t>
            </a:r>
          </a:p>
        </c:rich>
      </c:tx>
      <c:layout>
        <c:manualLayout>
          <c:xMode val="edge"/>
          <c:yMode val="edge"/>
          <c:x val="0.86601227649915447"/>
          <c:y val="1.013941293597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.92614774016507162"/>
          <c:h val="0.75534394964464169"/>
        </c:manualLayout>
      </c:layout>
      <c:barChart>
        <c:barDir val="col"/>
        <c:grouping val="clustered"/>
        <c:varyColors val="0"/>
        <c:ser>
          <c:idx val="1"/>
          <c:order val="0"/>
          <c:spPr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CAD9-4783-9703-AE595078133F}"/>
              </c:ext>
            </c:extLst>
          </c:dPt>
          <c:dPt>
            <c:idx val="1"/>
            <c:invertIfNegative val="0"/>
            <c:bubble3D val="0"/>
            <c:spPr>
              <a:solidFill>
                <a:srgbClr val="0099CC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AD9-4783-9703-AE595078133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CAD9-4783-9703-AE595078133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AD9-4783-9703-AE595078133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Ex_3_class!$B$34:$B$37</c:f>
              <c:numCache>
                <c:formatCode>General</c:formatCode>
                <c:ptCount val="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</c:numCache>
            </c:numRef>
          </c:cat>
          <c:val>
            <c:numRef>
              <c:f>Ex_3_class!$C$34:$C$37</c:f>
              <c:numCache>
                <c:formatCode>General</c:formatCode>
                <c:ptCount val="4"/>
                <c:pt idx="0">
                  <c:v>0.1</c:v>
                </c:pt>
                <c:pt idx="1">
                  <c:v>0.3</c:v>
                </c:pt>
                <c:pt idx="2">
                  <c:v>0.4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D9-4783-9703-AE5950781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4838784"/>
        <c:axId val="204840320"/>
      </c:barChart>
      <c:catAx>
        <c:axId val="20483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4840320"/>
        <c:crosses val="autoZero"/>
        <c:auto val="1"/>
        <c:lblAlgn val="ctr"/>
        <c:lblOffset val="100"/>
        <c:noMultiLvlLbl val="0"/>
      </c:catAx>
      <c:valAx>
        <c:axId val="204840320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20483878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99CC00"/>
                </a:solidFill>
              </a:rPr>
              <a:t>D</a:t>
            </a:r>
            <a:r>
              <a:rPr lang="en-US" baseline="-25000">
                <a:solidFill>
                  <a:srgbClr val="99CC00"/>
                </a:solidFill>
              </a:rPr>
              <a:t>S1</a:t>
            </a:r>
          </a:p>
        </c:rich>
      </c:tx>
      <c:layout>
        <c:manualLayout>
          <c:xMode val="edge"/>
          <c:yMode val="edge"/>
          <c:x val="0.86601227649915447"/>
          <c:y val="1.013941293597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1184156955615292E-3"/>
          <c:y val="1.0394894206802539E-3"/>
          <c:w val="0.9190743557511345"/>
          <c:h val="0.7452045367086667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05BE-4055-B884-1D8A76B3423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5BE-4055-B884-1D8A76B3423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05BE-4055-B884-1D8A76B3423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Ex_3_class!$B$40:$B$42</c:f>
              <c:numCache>
                <c:formatCode>General</c:formatCode>
                <c:ptCount val="3"/>
                <c:pt idx="0">
                  <c:v>180</c:v>
                </c:pt>
                <c:pt idx="1">
                  <c:v>190</c:v>
                </c:pt>
                <c:pt idx="2">
                  <c:v>200</c:v>
                </c:pt>
              </c:numCache>
            </c:numRef>
          </c:cat>
          <c:val>
            <c:numRef>
              <c:f>Ex_3_class!$C$40:$C$42</c:f>
              <c:numCache>
                <c:formatCode>General</c:formatCode>
                <c:ptCount val="3"/>
                <c:pt idx="0">
                  <c:v>0.3</c:v>
                </c:pt>
                <c:pt idx="1">
                  <c:v>0.5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BE-4055-B884-1D8A76B34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4961664"/>
        <c:axId val="204963200"/>
      </c:barChart>
      <c:catAx>
        <c:axId val="20496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4963200"/>
        <c:crosses val="autoZero"/>
        <c:auto val="1"/>
        <c:lblAlgn val="ctr"/>
        <c:lblOffset val="100"/>
        <c:noMultiLvlLbl val="0"/>
      </c:catAx>
      <c:valAx>
        <c:axId val="204963200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20496166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0099CC"/>
                </a:solidFill>
              </a:rPr>
              <a:t>D</a:t>
            </a:r>
            <a:r>
              <a:rPr lang="en-US" baseline="-25000">
                <a:solidFill>
                  <a:srgbClr val="0099CC"/>
                </a:solidFill>
              </a:rPr>
              <a:t>S1.5</a:t>
            </a:r>
          </a:p>
        </c:rich>
      </c:tx>
      <c:layout>
        <c:manualLayout>
          <c:xMode val="edge"/>
          <c:yMode val="edge"/>
          <c:x val="0.86601227649915447"/>
          <c:y val="1.013941293597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59459314951074E-3"/>
          <c:y val="0"/>
          <c:w val="0.9190743557511345"/>
          <c:h val="0.7553439496446416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99CC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9CC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B358-4245-B93D-EBF0779F3DB1}"/>
              </c:ext>
            </c:extLst>
          </c:dPt>
          <c:dPt>
            <c:idx val="2"/>
            <c:invertIfNegative val="0"/>
            <c:bubble3D val="0"/>
            <c:spPr>
              <a:solidFill>
                <a:srgbClr val="0099CC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358-4245-B93D-EBF0779F3DB1}"/>
              </c:ext>
            </c:extLst>
          </c:dPt>
          <c:dPt>
            <c:idx val="3"/>
            <c:invertIfNegative val="0"/>
            <c:bubble3D val="0"/>
            <c:spPr>
              <a:solidFill>
                <a:srgbClr val="0099CC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B358-4245-B93D-EBF0779F3DB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Ex_3_class!$B$45:$B$48</c:f>
              <c:numCache>
                <c:formatCode>General</c:formatCode>
                <c:ptCount val="4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  <c:pt idx="3">
                  <c:v>180</c:v>
                </c:pt>
              </c:numCache>
            </c:numRef>
          </c:cat>
          <c:val>
            <c:numRef>
              <c:f>Ex_3_class!$C$45:$C$48</c:f>
              <c:numCache>
                <c:formatCode>General</c:formatCode>
                <c:ptCount val="4"/>
                <c:pt idx="0">
                  <c:v>0.25</c:v>
                </c:pt>
                <c:pt idx="1">
                  <c:v>0.4</c:v>
                </c:pt>
                <c:pt idx="2">
                  <c:v>0.25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58-4245-B93D-EBF0779F3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002624"/>
        <c:axId val="205004160"/>
      </c:barChart>
      <c:catAx>
        <c:axId val="20500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004160"/>
        <c:crosses val="autoZero"/>
        <c:auto val="1"/>
        <c:lblAlgn val="ctr"/>
        <c:lblOffset val="100"/>
        <c:noMultiLvlLbl val="0"/>
      </c:catAx>
      <c:valAx>
        <c:axId val="205004160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20500262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6"/>
                </a:solidFill>
              </a:rPr>
              <a:t>D</a:t>
            </a:r>
            <a:r>
              <a:rPr lang="en-US" baseline="-25000">
                <a:solidFill>
                  <a:schemeClr val="accent6"/>
                </a:solidFill>
              </a:rPr>
              <a:t>S2</a:t>
            </a:r>
          </a:p>
        </c:rich>
      </c:tx>
      <c:layout>
        <c:manualLayout>
          <c:xMode val="edge"/>
          <c:yMode val="edge"/>
          <c:x val="0.86601227649915447"/>
          <c:y val="1.013941293597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0191800109498213E-2"/>
          <c:y val="1.1178902356655047E-2"/>
          <c:w val="0.9120009713371986"/>
          <c:h val="0.7350651237726915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C359-4874-A0C6-61089585D20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359-4874-A0C6-61089585D20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C359-4874-A0C6-61089585D20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Ex_3_class!$B$51:$B$53</c:f>
              <c:numCache>
                <c:formatCode>General</c:formatCode>
                <c:ptCount val="3"/>
                <c:pt idx="0">
                  <c:v>130</c:v>
                </c:pt>
                <c:pt idx="1">
                  <c:v>140</c:v>
                </c:pt>
                <c:pt idx="2">
                  <c:v>150</c:v>
                </c:pt>
              </c:numCache>
            </c:numRef>
          </c:cat>
          <c:val>
            <c:numRef>
              <c:f>Ex_3_class!$C$51:$C$53</c:f>
              <c:numCache>
                <c:formatCode>General</c:formatCod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59-4874-A0C6-61089585D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027200"/>
        <c:axId val="205028736"/>
      </c:barChart>
      <c:catAx>
        <c:axId val="20502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028736"/>
        <c:crosses val="autoZero"/>
        <c:auto val="1"/>
        <c:lblAlgn val="ctr"/>
        <c:lblOffset val="100"/>
        <c:noMultiLvlLbl val="0"/>
      </c:catAx>
      <c:valAx>
        <c:axId val="205028736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20502720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4"/>
                </a:solidFill>
              </a:rPr>
              <a:t>D</a:t>
            </a:r>
            <a:r>
              <a:rPr lang="en-US" baseline="-25000">
                <a:solidFill>
                  <a:schemeClr val="accent4"/>
                </a:solidFill>
              </a:rPr>
              <a:t>S2.5</a:t>
            </a:r>
          </a:p>
        </c:rich>
      </c:tx>
      <c:layout>
        <c:manualLayout>
          <c:xMode val="edge"/>
          <c:yMode val="edge"/>
          <c:x val="0.86601227649915447"/>
          <c:y val="1.013941293597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1184156955615292E-3"/>
          <c:y val="1.0394894206802539E-3"/>
          <c:w val="0.9190743557511345"/>
          <c:h val="0.7452045367086667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B32D-4DB8-9BDD-5000B7837CD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32D-4DB8-9BDD-5000B7837CD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B32D-4DB8-9BDD-5000B7837CD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Ex_3_class!$B$56:$B$58</c:f>
              <c:numCache>
                <c:formatCode>General</c:formatCode>
                <c:ptCount val="3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</c:numCache>
            </c:numRef>
          </c:cat>
          <c:val>
            <c:numRef>
              <c:f>Ex_3_class!$C$56:$C$58</c:f>
              <c:numCache>
                <c:formatCode>General</c:formatCode>
                <c:ptCount val="3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2D-4DB8-9BDD-5000B7837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150080"/>
        <c:axId val="205151616"/>
      </c:barChart>
      <c:catAx>
        <c:axId val="20515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151616"/>
        <c:crosses val="autoZero"/>
        <c:auto val="1"/>
        <c:lblAlgn val="ctr"/>
        <c:lblOffset val="100"/>
        <c:noMultiLvlLbl val="0"/>
      </c:catAx>
      <c:valAx>
        <c:axId val="205151616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20515008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99CC00"/>
                </a:solidFill>
              </a:rPr>
              <a:t>S</a:t>
            </a:r>
          </a:p>
        </c:rich>
      </c:tx>
      <c:layout>
        <c:manualLayout>
          <c:xMode val="edge"/>
          <c:yMode val="edge"/>
          <c:x val="0.86601227649915447"/>
          <c:y val="1.013941293597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2440306483620086E-2"/>
          <c:y val="2.6402631115743338E-2"/>
          <c:w val="0.92614774016507162"/>
          <c:h val="0.75534394964464169"/>
        </c:manualLayout>
      </c:layout>
      <c:barChart>
        <c:barDir val="col"/>
        <c:grouping val="clustered"/>
        <c:varyColors val="0"/>
        <c:ser>
          <c:idx val="1"/>
          <c:order val="0"/>
          <c:spPr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9B35-457C-A557-639439D569DC}"/>
              </c:ext>
            </c:extLst>
          </c:dPt>
          <c:dPt>
            <c:idx val="1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B35-457C-A557-639439D569D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9B35-457C-A557-639439D569D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B35-457C-A557-639439D569D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Ex_3_class!$B$34:$B$37</c:f>
              <c:numCache>
                <c:formatCode>General</c:formatCode>
                <c:ptCount val="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</c:numCache>
            </c:numRef>
          </c:cat>
          <c:val>
            <c:numRef>
              <c:f>Ex_3_class!$D$34:$D$37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9B35-457C-A557-639439D56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064832"/>
        <c:axId val="205078912"/>
      </c:barChart>
      <c:catAx>
        <c:axId val="20506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078912"/>
        <c:crosses val="autoZero"/>
        <c:auto val="1"/>
        <c:lblAlgn val="ctr"/>
        <c:lblOffset val="100"/>
        <c:noMultiLvlLbl val="0"/>
      </c:catAx>
      <c:valAx>
        <c:axId val="205078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0506483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420857</xdr:colOff>
      <xdr:row>19</xdr:row>
      <xdr:rowOff>99107</xdr:rowOff>
    </xdr:from>
    <xdr:to>
      <xdr:col>4</xdr:col>
      <xdr:colOff>511875</xdr:colOff>
      <xdr:row>27</xdr:row>
      <xdr:rowOff>7446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401807</xdr:colOff>
      <xdr:row>19</xdr:row>
      <xdr:rowOff>109689</xdr:rowOff>
    </xdr:from>
    <xdr:to>
      <xdr:col>8</xdr:col>
      <xdr:colOff>526691</xdr:colOff>
      <xdr:row>27</xdr:row>
      <xdr:rowOff>13795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204957</xdr:colOff>
      <xdr:row>19</xdr:row>
      <xdr:rowOff>104398</xdr:rowOff>
    </xdr:from>
    <xdr:to>
      <xdr:col>13</xdr:col>
      <xdr:colOff>53437</xdr:colOff>
      <xdr:row>27</xdr:row>
      <xdr:rowOff>28611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104775</xdr:rowOff>
    </xdr:from>
    <xdr:to>
      <xdr:col>2</xdr:col>
      <xdr:colOff>661988</xdr:colOff>
      <xdr:row>10</xdr:row>
      <xdr:rowOff>33338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676276</xdr:colOff>
      <xdr:row>3</xdr:row>
      <xdr:rowOff>114300</xdr:rowOff>
    </xdr:from>
    <xdr:to>
      <xdr:col>4</xdr:col>
      <xdr:colOff>514351</xdr:colOff>
      <xdr:row>10</xdr:row>
      <xdr:rowOff>42863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547688</xdr:colOff>
      <xdr:row>3</xdr:row>
      <xdr:rowOff>114300</xdr:rowOff>
    </xdr:from>
    <xdr:to>
      <xdr:col>7</xdr:col>
      <xdr:colOff>514351</xdr:colOff>
      <xdr:row>10</xdr:row>
      <xdr:rowOff>33338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566738</xdr:colOff>
      <xdr:row>3</xdr:row>
      <xdr:rowOff>100012</xdr:rowOff>
    </xdr:from>
    <xdr:to>
      <xdr:col>10</xdr:col>
      <xdr:colOff>533401</xdr:colOff>
      <xdr:row>10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28576</xdr:colOff>
      <xdr:row>3</xdr:row>
      <xdr:rowOff>128587</xdr:rowOff>
    </xdr:from>
    <xdr:to>
      <xdr:col>13</xdr:col>
      <xdr:colOff>642939</xdr:colOff>
      <xdr:row>10</xdr:row>
      <xdr:rowOff>57150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47625</xdr:colOff>
      <xdr:row>13</xdr:row>
      <xdr:rowOff>33338</xdr:rowOff>
    </xdr:from>
    <xdr:to>
      <xdr:col>2</xdr:col>
      <xdr:colOff>623888</xdr:colOff>
      <xdr:row>19</xdr:row>
      <xdr:rowOff>142876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671513</xdr:colOff>
      <xdr:row>13</xdr:row>
      <xdr:rowOff>33339</xdr:rowOff>
    </xdr:from>
    <xdr:to>
      <xdr:col>4</xdr:col>
      <xdr:colOff>471488</xdr:colOff>
      <xdr:row>19</xdr:row>
      <xdr:rowOff>142877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538162</xdr:colOff>
      <xdr:row>13</xdr:row>
      <xdr:rowOff>33339</xdr:rowOff>
    </xdr:from>
    <xdr:to>
      <xdr:col>7</xdr:col>
      <xdr:colOff>466725</xdr:colOff>
      <xdr:row>19</xdr:row>
      <xdr:rowOff>133352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581025</xdr:colOff>
      <xdr:row>13</xdr:row>
      <xdr:rowOff>23814</xdr:rowOff>
    </xdr:from>
    <xdr:to>
      <xdr:col>10</xdr:col>
      <xdr:colOff>547688</xdr:colOff>
      <xdr:row>19</xdr:row>
      <xdr:rowOff>128589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28575</xdr:colOff>
      <xdr:row>13</xdr:row>
      <xdr:rowOff>42864</xdr:rowOff>
    </xdr:from>
    <xdr:to>
      <xdr:col>13</xdr:col>
      <xdr:colOff>642938</xdr:colOff>
      <xdr:row>19</xdr:row>
      <xdr:rowOff>152402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11</xdr:col>
      <xdr:colOff>521179</xdr:colOff>
      <xdr:row>74</xdr:row>
      <xdr:rowOff>76379</xdr:rowOff>
    </xdr:from>
    <xdr:ext cx="184731" cy="264560"/>
    <xdr:sp macro="" textlink="">
      <xdr:nvSpPr>
        <xdr:cNvPr id="3" name="TextBox 2"/>
        <xdr:cNvSpPr txBox="1"/>
      </xdr:nvSpPr>
      <xdr:spPr>
        <a:xfrm>
          <a:off x="8415248" y="146783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PT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sana\Aulas\Aulas_2017\preparation\DiameterDistribution_Weibu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=30; N=1359 (2)"/>
      <sheetName val="t=30; N=1359"/>
      <sheetName val="t=32; N=708"/>
      <sheetName val="t=32; N=708 (2)"/>
      <sheetName val="Sheet4"/>
    </sheetNames>
    <sheetDataSet>
      <sheetData sheetId="0" refreshError="1"/>
      <sheetData sheetId="1" refreshError="1"/>
      <sheetData sheetId="2" refreshError="1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7"/>
  <sheetViews>
    <sheetView topLeftCell="J13" zoomScale="131" zoomScaleNormal="131" workbookViewId="0">
      <selection activeCell="N13" sqref="N13"/>
    </sheetView>
  </sheetViews>
  <sheetFormatPr defaultRowHeight="14.4" x14ac:dyDescent="0.3"/>
  <cols>
    <col min="3" max="3" width="11.109375" customWidth="1"/>
    <col min="4" max="4" width="11.5546875" customWidth="1"/>
    <col min="10" max="10" width="9.33203125" customWidth="1"/>
    <col min="11" max="11" width="10.44140625" customWidth="1"/>
    <col min="14" max="14" width="5.44140625" customWidth="1"/>
    <col min="15" max="15" width="6.6640625" bestFit="1" customWidth="1"/>
    <col min="16" max="16" width="6.44140625" customWidth="1"/>
    <col min="17" max="17" width="8.44140625" customWidth="1"/>
    <col min="18" max="18" width="5.6640625" customWidth="1"/>
    <col min="19" max="19" width="6.6640625" bestFit="1" customWidth="1"/>
    <col min="20" max="20" width="5.77734375" customWidth="1"/>
    <col min="21" max="21" width="6.6640625" bestFit="1" customWidth="1"/>
  </cols>
  <sheetData>
    <row r="2" spans="1:22" ht="15" customHeight="1" x14ac:dyDescent="0.3">
      <c r="A2" t="s">
        <v>63</v>
      </c>
      <c r="B2" s="115" t="s">
        <v>64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22" x14ac:dyDescent="0.3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22" x14ac:dyDescent="0.3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22" x14ac:dyDescent="0.3">
      <c r="B5" s="115" t="s">
        <v>59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22" x14ac:dyDescent="0.3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22" x14ac:dyDescent="0.3">
      <c r="B7" s="6">
        <v>14</v>
      </c>
      <c r="C7" s="6">
        <v>74</v>
      </c>
      <c r="D7" s="6">
        <v>24</v>
      </c>
      <c r="E7" s="6">
        <v>87</v>
      </c>
      <c r="F7" s="6">
        <v>7</v>
      </c>
      <c r="G7" s="6">
        <v>45</v>
      </c>
      <c r="H7" s="6">
        <v>26</v>
      </c>
      <c r="I7" s="6">
        <v>66</v>
      </c>
      <c r="J7" s="6">
        <v>26</v>
      </c>
      <c r="K7" s="6">
        <v>94</v>
      </c>
      <c r="L7" s="79"/>
    </row>
    <row r="9" spans="1:22" x14ac:dyDescent="0.3">
      <c r="B9" s="110" t="s">
        <v>61</v>
      </c>
    </row>
    <row r="10" spans="1:22" x14ac:dyDescent="0.3">
      <c r="B10" s="110" t="s">
        <v>62</v>
      </c>
    </row>
    <row r="12" spans="1:22" x14ac:dyDescent="0.3">
      <c r="B12" t="s">
        <v>55</v>
      </c>
      <c r="O12" s="135" t="s">
        <v>94</v>
      </c>
      <c r="P12" s="135"/>
      <c r="Q12" s="135"/>
      <c r="R12" s="135"/>
      <c r="S12" s="135"/>
      <c r="T12" s="135"/>
      <c r="U12" s="135"/>
    </row>
    <row r="13" spans="1:22" ht="36" x14ac:dyDescent="0.3">
      <c r="C13" s="2"/>
      <c r="D13" s="3" t="s">
        <v>5</v>
      </c>
      <c r="E13" s="4" t="s">
        <v>6</v>
      </c>
      <c r="J13" s="103" t="s">
        <v>60</v>
      </c>
    </row>
    <row r="14" spans="1:22" ht="36" x14ac:dyDescent="0.3">
      <c r="A14" s="3" t="s">
        <v>56</v>
      </c>
      <c r="B14" s="21" t="s">
        <v>57</v>
      </c>
      <c r="C14" s="3" t="s">
        <v>65</v>
      </c>
      <c r="D14" s="20">
        <v>0</v>
      </c>
      <c r="E14" s="6"/>
      <c r="F14" s="4" t="s">
        <v>7</v>
      </c>
      <c r="G14" s="4" t="s">
        <v>8</v>
      </c>
      <c r="H14" s="5" t="s">
        <v>0</v>
      </c>
      <c r="J14" s="8" t="s">
        <v>20</v>
      </c>
      <c r="K14" s="9" t="s">
        <v>54</v>
      </c>
      <c r="L14" s="9" t="s">
        <v>9</v>
      </c>
      <c r="M14" s="10" t="s">
        <v>66</v>
      </c>
      <c r="N14" s="136" t="s">
        <v>95</v>
      </c>
      <c r="O14" s="10" t="s">
        <v>67</v>
      </c>
      <c r="P14" s="136" t="s">
        <v>95</v>
      </c>
      <c r="Q14" s="10" t="s">
        <v>68</v>
      </c>
      <c r="R14" s="136" t="s">
        <v>95</v>
      </c>
      <c r="S14" s="10" t="s">
        <v>69</v>
      </c>
      <c r="T14" s="136" t="s">
        <v>95</v>
      </c>
      <c r="U14" s="10" t="s">
        <v>70</v>
      </c>
      <c r="V14" s="11"/>
    </row>
    <row r="15" spans="1:22" x14ac:dyDescent="0.3">
      <c r="A15" s="18">
        <v>0</v>
      </c>
      <c r="B15" s="18">
        <v>10</v>
      </c>
      <c r="C15" s="18">
        <f>B15/$B$21</f>
        <v>0.05</v>
      </c>
      <c r="D15" s="7">
        <f>SUM($C$15:C15)</f>
        <v>0.05</v>
      </c>
      <c r="E15" s="124">
        <f>D15*100</f>
        <v>5</v>
      </c>
      <c r="F15" s="119">
        <v>0</v>
      </c>
      <c r="G15" s="119">
        <f>F16-1</f>
        <v>4</v>
      </c>
      <c r="H15" s="6" t="str">
        <f>F15&amp;" - "&amp;G15</f>
        <v>0 - 4</v>
      </c>
      <c r="J15" s="6">
        <v>1</v>
      </c>
      <c r="K15" s="126">
        <f ca="1">RANDBETWEEN(0,100)</f>
        <v>23</v>
      </c>
      <c r="L15" s="112">
        <v>14</v>
      </c>
      <c r="M15" s="119">
        <f>LOOKUP(L15,$F$15:$F$20,$A$15:$A$20)</f>
        <v>1</v>
      </c>
      <c r="N15" s="127">
        <v>30</v>
      </c>
      <c r="O15" s="127">
        <f>LOOKUP(N15,$F$15:$F$20,$A$15:$A$20)</f>
        <v>2</v>
      </c>
      <c r="P15" s="120">
        <v>14</v>
      </c>
      <c r="Q15" s="72">
        <f>LOOKUP(P15,$F$15:$F$20,$A$15:$A$20)</f>
        <v>1</v>
      </c>
      <c r="R15" s="114">
        <v>25</v>
      </c>
      <c r="S15" s="15">
        <f>LOOKUP(R15,$F$15:$F$20,$A$15:$A$20)</f>
        <v>2</v>
      </c>
      <c r="T15" s="114">
        <f ca="1">RANDBETWEEN(0,100)</f>
        <v>15</v>
      </c>
      <c r="U15" s="114">
        <f>LOOKUP(P15,$F$15:$F$20,$A$15:$A$20)</f>
        <v>1</v>
      </c>
      <c r="V15" s="11"/>
    </row>
    <row r="16" spans="1:22" x14ac:dyDescent="0.3">
      <c r="A16" s="38">
        <f>A15+1</f>
        <v>1</v>
      </c>
      <c r="B16" s="18">
        <v>20</v>
      </c>
      <c r="C16" s="18">
        <f t="shared" ref="C16:C20" si="0">B16/$B$21</f>
        <v>0.1</v>
      </c>
      <c r="D16" s="7">
        <f>SUM($C$15:C16)</f>
        <v>0.15000000000000002</v>
      </c>
      <c r="E16" s="122">
        <f t="shared" ref="E16:E20" si="1">D16*100</f>
        <v>15.000000000000002</v>
      </c>
      <c r="F16" s="125">
        <f>E15</f>
        <v>5</v>
      </c>
      <c r="G16" s="119">
        <f t="shared" ref="G16:G20" si="2">F17-1</f>
        <v>14.000000000000002</v>
      </c>
      <c r="H16" s="112" t="str">
        <f t="shared" ref="H16:H20" si="3">F16&amp;" - "&amp;G16</f>
        <v>5 - 14</v>
      </c>
      <c r="J16" s="6">
        <v>2</v>
      </c>
      <c r="K16" s="126">
        <f t="shared" ref="K16:K24" ca="1" si="4">RANDBETWEEN(0,100)</f>
        <v>68</v>
      </c>
      <c r="L16" s="68">
        <v>74</v>
      </c>
      <c r="M16" s="68">
        <f t="shared" ref="M16:M24" si="5">LOOKUP(L16,$F$15:$F$20,$A$15:$A$20)</f>
        <v>4</v>
      </c>
      <c r="N16" s="120">
        <v>3</v>
      </c>
      <c r="O16" s="120">
        <f t="shared" ref="O16:O24" si="6">LOOKUP(N16,$F$15:$F$20,$A$15:$A$20)</f>
        <v>0</v>
      </c>
      <c r="P16" s="120">
        <v>7</v>
      </c>
      <c r="Q16" s="72">
        <f t="shared" ref="Q16:Q24" si="7">LOOKUP(P16,$F$15:$F$20,$A$15:$A$20)</f>
        <v>1</v>
      </c>
      <c r="R16" s="114">
        <v>7</v>
      </c>
      <c r="S16" s="15">
        <f t="shared" ref="S16:S24" si="8">LOOKUP(R16,$F$15:$F$20,$A$15:$A$20)</f>
        <v>1</v>
      </c>
      <c r="T16" s="114">
        <f t="shared" ref="T16:T24" ca="1" si="9">RANDBETWEEN(0,100)</f>
        <v>21</v>
      </c>
      <c r="U16" s="114">
        <f t="shared" ref="U16:U24" si="10">LOOKUP(P16,$F$15:$F$20,$A$15:$A$20)</f>
        <v>1</v>
      </c>
      <c r="V16" s="11"/>
    </row>
    <row r="17" spans="1:22" x14ac:dyDescent="0.3">
      <c r="A17" s="128">
        <f>A16+1</f>
        <v>2</v>
      </c>
      <c r="B17" s="18">
        <v>40</v>
      </c>
      <c r="C17" s="18">
        <f t="shared" si="0"/>
        <v>0.2</v>
      </c>
      <c r="D17" s="7">
        <f>SUM($C$15:C17)</f>
        <v>0.35000000000000003</v>
      </c>
      <c r="E17" s="122">
        <f t="shared" si="1"/>
        <v>35</v>
      </c>
      <c r="F17" s="125">
        <f t="shared" ref="F17:F20" si="11">E16</f>
        <v>15.000000000000002</v>
      </c>
      <c r="G17" s="119">
        <f t="shared" si="2"/>
        <v>34</v>
      </c>
      <c r="H17" s="111" t="str">
        <f t="shared" si="3"/>
        <v>15 - 34</v>
      </c>
      <c r="J17" s="6">
        <v>3</v>
      </c>
      <c r="K17" s="126">
        <f t="shared" ca="1" si="4"/>
        <v>12</v>
      </c>
      <c r="L17" s="6">
        <v>24</v>
      </c>
      <c r="M17" s="119">
        <f t="shared" si="5"/>
        <v>2</v>
      </c>
      <c r="N17" s="120">
        <v>75</v>
      </c>
      <c r="O17" s="120">
        <f t="shared" si="6"/>
        <v>4</v>
      </c>
      <c r="P17" s="120">
        <v>26</v>
      </c>
      <c r="Q17" s="72">
        <f t="shared" si="7"/>
        <v>2</v>
      </c>
      <c r="R17" s="114">
        <v>31</v>
      </c>
      <c r="S17" s="15">
        <f t="shared" si="8"/>
        <v>2</v>
      </c>
      <c r="T17" s="114">
        <f t="shared" ca="1" si="9"/>
        <v>74</v>
      </c>
      <c r="U17" s="114">
        <f t="shared" si="10"/>
        <v>2</v>
      </c>
      <c r="V17" s="11"/>
    </row>
    <row r="18" spans="1:22" x14ac:dyDescent="0.3">
      <c r="A18" s="123">
        <f t="shared" ref="A18:A19" si="12">A17+1</f>
        <v>3</v>
      </c>
      <c r="B18" s="18">
        <v>60</v>
      </c>
      <c r="C18" s="18">
        <f t="shared" si="0"/>
        <v>0.3</v>
      </c>
      <c r="D18" s="7">
        <f>SUM($C$15:C18)</f>
        <v>0.65</v>
      </c>
      <c r="E18" s="122">
        <f t="shared" si="1"/>
        <v>65</v>
      </c>
      <c r="F18" s="125">
        <f t="shared" si="11"/>
        <v>35</v>
      </c>
      <c r="G18" s="119">
        <f t="shared" si="2"/>
        <v>64</v>
      </c>
      <c r="H18" s="6" t="str">
        <f t="shared" si="3"/>
        <v>35 - 64</v>
      </c>
      <c r="J18" s="6">
        <v>4</v>
      </c>
      <c r="K18" s="126">
        <f t="shared" ca="1" si="4"/>
        <v>44</v>
      </c>
      <c r="L18" s="6">
        <v>87</v>
      </c>
      <c r="M18" s="119">
        <f t="shared" si="5"/>
        <v>5</v>
      </c>
      <c r="N18" s="120">
        <v>61</v>
      </c>
      <c r="O18" s="120">
        <f t="shared" si="6"/>
        <v>3</v>
      </c>
      <c r="P18" s="120">
        <v>62</v>
      </c>
      <c r="Q18" s="72">
        <f t="shared" si="7"/>
        <v>3</v>
      </c>
      <c r="R18" s="114">
        <v>94</v>
      </c>
      <c r="S18" s="15">
        <f t="shared" si="8"/>
        <v>5</v>
      </c>
      <c r="T18" s="114">
        <f t="shared" ca="1" si="9"/>
        <v>41</v>
      </c>
      <c r="U18" s="114">
        <f t="shared" si="10"/>
        <v>3</v>
      </c>
      <c r="V18" s="11"/>
    </row>
    <row r="19" spans="1:22" x14ac:dyDescent="0.3">
      <c r="A19" s="76">
        <f t="shared" si="12"/>
        <v>4</v>
      </c>
      <c r="B19" s="18">
        <v>40</v>
      </c>
      <c r="C19" s="18">
        <f t="shared" si="0"/>
        <v>0.2</v>
      </c>
      <c r="D19" s="7">
        <f>SUM($C$15:C19)</f>
        <v>0.85000000000000009</v>
      </c>
      <c r="E19" s="122">
        <f t="shared" si="1"/>
        <v>85.000000000000014</v>
      </c>
      <c r="F19" s="125">
        <f t="shared" si="11"/>
        <v>65</v>
      </c>
      <c r="G19" s="119">
        <f t="shared" si="2"/>
        <v>84.000000000000014</v>
      </c>
      <c r="H19" s="68" t="str">
        <f t="shared" si="3"/>
        <v>65 - 84</v>
      </c>
      <c r="J19" s="6">
        <v>5</v>
      </c>
      <c r="K19" s="126">
        <f t="shared" ca="1" si="4"/>
        <v>38</v>
      </c>
      <c r="L19" s="6">
        <v>7</v>
      </c>
      <c r="M19" s="119">
        <f t="shared" si="5"/>
        <v>1</v>
      </c>
      <c r="N19" s="120">
        <v>78</v>
      </c>
      <c r="O19" s="120">
        <f t="shared" si="6"/>
        <v>4</v>
      </c>
      <c r="P19" s="120">
        <v>14</v>
      </c>
      <c r="Q19" s="72">
        <f t="shared" si="7"/>
        <v>1</v>
      </c>
      <c r="R19" s="114">
        <v>31</v>
      </c>
      <c r="S19" s="15">
        <f t="shared" si="8"/>
        <v>2</v>
      </c>
      <c r="T19" s="114">
        <f t="shared" ca="1" si="9"/>
        <v>90</v>
      </c>
      <c r="U19" s="114">
        <f t="shared" si="10"/>
        <v>1</v>
      </c>
      <c r="V19" s="11"/>
    </row>
    <row r="20" spans="1:22" x14ac:dyDescent="0.3">
      <c r="A20" s="123">
        <f>A19+1</f>
        <v>5</v>
      </c>
      <c r="B20" s="18">
        <v>30</v>
      </c>
      <c r="C20" s="18">
        <f t="shared" si="0"/>
        <v>0.15</v>
      </c>
      <c r="D20" s="7">
        <f>SUM($C$15:C20)</f>
        <v>1</v>
      </c>
      <c r="E20" s="122">
        <f t="shared" si="1"/>
        <v>100</v>
      </c>
      <c r="F20" s="125">
        <f t="shared" si="11"/>
        <v>85.000000000000014</v>
      </c>
      <c r="G20" s="119">
        <v>100</v>
      </c>
      <c r="H20" s="57" t="str">
        <f t="shared" si="3"/>
        <v>85 - 100</v>
      </c>
      <c r="J20" s="6">
        <v>6</v>
      </c>
      <c r="K20" s="126">
        <f t="shared" ca="1" si="4"/>
        <v>63</v>
      </c>
      <c r="L20" s="6">
        <v>45</v>
      </c>
      <c r="M20" s="119">
        <f t="shared" si="5"/>
        <v>3</v>
      </c>
      <c r="N20" s="120">
        <v>71</v>
      </c>
      <c r="O20" s="120">
        <f t="shared" si="6"/>
        <v>4</v>
      </c>
      <c r="P20" s="120">
        <v>29</v>
      </c>
      <c r="Q20" s="72">
        <f t="shared" si="7"/>
        <v>2</v>
      </c>
      <c r="R20" s="114">
        <v>25</v>
      </c>
      <c r="S20" s="15">
        <f t="shared" si="8"/>
        <v>2</v>
      </c>
      <c r="T20" s="114">
        <f t="shared" ca="1" si="9"/>
        <v>48</v>
      </c>
      <c r="U20" s="114">
        <f t="shared" si="10"/>
        <v>2</v>
      </c>
      <c r="V20" s="11"/>
    </row>
    <row r="21" spans="1:22" x14ac:dyDescent="0.3">
      <c r="A21" s="121"/>
      <c r="B21" s="19">
        <f>SUM(B15:B20)</f>
        <v>200</v>
      </c>
      <c r="J21" s="6">
        <v>7</v>
      </c>
      <c r="K21" s="126">
        <f t="shared" ca="1" si="4"/>
        <v>74</v>
      </c>
      <c r="L21" s="6">
        <v>26</v>
      </c>
      <c r="M21" s="119">
        <f t="shared" si="5"/>
        <v>2</v>
      </c>
      <c r="N21" s="120">
        <v>7</v>
      </c>
      <c r="O21" s="120">
        <f t="shared" si="6"/>
        <v>1</v>
      </c>
      <c r="P21" s="120">
        <v>64</v>
      </c>
      <c r="Q21" s="72">
        <f t="shared" si="7"/>
        <v>3</v>
      </c>
      <c r="R21" s="114">
        <v>34</v>
      </c>
      <c r="S21" s="15">
        <f t="shared" si="8"/>
        <v>2</v>
      </c>
      <c r="T21" s="114">
        <f t="shared" ca="1" si="9"/>
        <v>14</v>
      </c>
      <c r="U21" s="114">
        <f t="shared" si="10"/>
        <v>3</v>
      </c>
      <c r="V21" s="11"/>
    </row>
    <row r="22" spans="1:22" x14ac:dyDescent="0.3">
      <c r="J22" s="6">
        <v>8</v>
      </c>
      <c r="K22" s="126">
        <f t="shared" ca="1" si="4"/>
        <v>43</v>
      </c>
      <c r="L22" s="6">
        <v>66</v>
      </c>
      <c r="M22" s="119">
        <f t="shared" si="5"/>
        <v>4</v>
      </c>
      <c r="N22" s="120">
        <v>82</v>
      </c>
      <c r="O22" s="120">
        <f t="shared" si="6"/>
        <v>4</v>
      </c>
      <c r="P22" s="120">
        <v>75</v>
      </c>
      <c r="Q22" s="72">
        <f t="shared" si="7"/>
        <v>4</v>
      </c>
      <c r="R22" s="114">
        <v>80</v>
      </c>
      <c r="S22" s="15">
        <f t="shared" si="8"/>
        <v>4</v>
      </c>
      <c r="T22" s="114">
        <f t="shared" ca="1" si="9"/>
        <v>40</v>
      </c>
      <c r="U22" s="114">
        <f t="shared" si="10"/>
        <v>4</v>
      </c>
    </row>
    <row r="23" spans="1:22" x14ac:dyDescent="0.3">
      <c r="J23" s="6">
        <v>9</v>
      </c>
      <c r="K23" s="126">
        <f t="shared" ca="1" si="4"/>
        <v>18</v>
      </c>
      <c r="L23" s="6">
        <v>26</v>
      </c>
      <c r="M23" s="119">
        <f t="shared" si="5"/>
        <v>2</v>
      </c>
      <c r="N23" s="120">
        <v>43</v>
      </c>
      <c r="O23" s="120">
        <f t="shared" si="6"/>
        <v>3</v>
      </c>
      <c r="P23" s="120">
        <v>98</v>
      </c>
      <c r="Q23" s="72">
        <f t="shared" si="7"/>
        <v>5</v>
      </c>
      <c r="R23" s="114">
        <v>65</v>
      </c>
      <c r="S23" s="15">
        <f t="shared" si="8"/>
        <v>4</v>
      </c>
      <c r="T23" s="114">
        <f t="shared" ca="1" si="9"/>
        <v>9</v>
      </c>
      <c r="U23" s="114">
        <f t="shared" si="10"/>
        <v>5</v>
      </c>
    </row>
    <row r="24" spans="1:22" x14ac:dyDescent="0.3">
      <c r="J24" s="6">
        <v>10</v>
      </c>
      <c r="K24" s="126">
        <f t="shared" ca="1" si="4"/>
        <v>26</v>
      </c>
      <c r="L24" s="6">
        <v>94</v>
      </c>
      <c r="M24" s="119">
        <f t="shared" si="5"/>
        <v>5</v>
      </c>
      <c r="N24" s="120">
        <v>82</v>
      </c>
      <c r="O24" s="120">
        <f t="shared" si="6"/>
        <v>4</v>
      </c>
      <c r="P24" s="120">
        <v>21</v>
      </c>
      <c r="Q24" s="72">
        <f>LOOKUP(P24,$F$15:$F$20,$A$15:$A$20)</f>
        <v>2</v>
      </c>
      <c r="R24" s="114">
        <v>2</v>
      </c>
      <c r="S24" s="15">
        <f t="shared" si="8"/>
        <v>0</v>
      </c>
      <c r="T24" s="114">
        <f t="shared" ca="1" si="9"/>
        <v>37</v>
      </c>
      <c r="U24" s="114">
        <f t="shared" si="10"/>
        <v>2</v>
      </c>
    </row>
    <row r="25" spans="1:22" x14ac:dyDescent="0.3">
      <c r="L25" s="121"/>
      <c r="M25" s="113"/>
      <c r="N25" s="113"/>
      <c r="O25" s="113"/>
      <c r="P25" s="113"/>
      <c r="Q25" s="113"/>
    </row>
    <row r="26" spans="1:22" x14ac:dyDescent="0.3">
      <c r="L26" s="121"/>
      <c r="M26" s="113">
        <f>AVERAGE(M15:M24)</f>
        <v>2.9</v>
      </c>
      <c r="N26" s="121"/>
      <c r="O26" s="113">
        <f>AVERAGE(O15:O24)</f>
        <v>2.9</v>
      </c>
      <c r="P26" s="113"/>
      <c r="Q26" s="113">
        <f t="shared" ref="P26:S26" si="13">AVERAGE(Q15:Q24)</f>
        <v>2.4</v>
      </c>
      <c r="R26" s="113"/>
      <c r="S26" s="113">
        <f>AVERAGE(S15:S24)</f>
        <v>2.4</v>
      </c>
      <c r="T26" s="113"/>
      <c r="U26" s="113">
        <f t="shared" ref="T26:U26" si="14">AVERAGE(U15:U24)</f>
        <v>2.4</v>
      </c>
    </row>
    <row r="27" spans="1:22" x14ac:dyDescent="0.3">
      <c r="L27" s="121"/>
      <c r="M27" s="121"/>
      <c r="N27" s="121"/>
      <c r="O27" s="121"/>
      <c r="P27" s="121"/>
      <c r="Q27" s="121"/>
    </row>
  </sheetData>
  <mergeCells count="3">
    <mergeCell ref="B2:L4"/>
    <mergeCell ref="B5:L6"/>
    <mergeCell ref="O12:U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94"/>
  <sheetViews>
    <sheetView tabSelected="1" topLeftCell="E1" zoomScale="91" zoomScaleNormal="91" workbookViewId="0">
      <selection activeCell="Q6" sqref="Q6"/>
    </sheetView>
  </sheetViews>
  <sheetFormatPr defaultRowHeight="14.4" x14ac:dyDescent="0.3"/>
  <cols>
    <col min="1" max="1" width="4" customWidth="1"/>
    <col min="3" max="3" width="10.33203125" customWidth="1"/>
    <col min="4" max="4" width="11.109375" customWidth="1"/>
    <col min="7" max="7" width="10" customWidth="1"/>
    <col min="8" max="8" width="10.5546875" customWidth="1"/>
    <col min="11" max="11" width="9.88671875" customWidth="1"/>
    <col min="12" max="12" width="10.33203125" customWidth="1"/>
    <col min="16" max="16" width="8.44140625" customWidth="1"/>
    <col min="21" max="22" width="13.33203125" bestFit="1" customWidth="1"/>
    <col min="25" max="25" width="12" bestFit="1" customWidth="1"/>
    <col min="26" max="26" width="4.109375" customWidth="1"/>
    <col min="30" max="30" width="13.44140625" bestFit="1" customWidth="1"/>
    <col min="31" max="31" width="15.88671875" bestFit="1" customWidth="1"/>
    <col min="32" max="32" width="13.33203125" bestFit="1" customWidth="1"/>
  </cols>
  <sheetData>
    <row r="2" spans="2:23" x14ac:dyDescent="0.3">
      <c r="B2" t="s">
        <v>32</v>
      </c>
    </row>
    <row r="3" spans="2:23" x14ac:dyDescent="0.3">
      <c r="B3" s="11" t="s">
        <v>50</v>
      </c>
      <c r="T3" s="4" t="s">
        <v>6</v>
      </c>
    </row>
    <row r="4" spans="2:23" ht="36" x14ac:dyDescent="0.3">
      <c r="Q4" s="46" t="s">
        <v>1</v>
      </c>
      <c r="R4" s="47" t="s">
        <v>10</v>
      </c>
      <c r="S4" s="47" t="s">
        <v>11</v>
      </c>
      <c r="T4" s="51">
        <v>0</v>
      </c>
      <c r="U4" s="46" t="s">
        <v>7</v>
      </c>
      <c r="V4" s="46" t="s">
        <v>8</v>
      </c>
      <c r="W4" s="47" t="s">
        <v>0</v>
      </c>
    </row>
    <row r="5" spans="2:23" x14ac:dyDescent="0.3">
      <c r="B5" s="117" t="s">
        <v>58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Q5" s="41">
        <v>0</v>
      </c>
      <c r="R5" s="41">
        <v>0.1</v>
      </c>
      <c r="S5" s="67"/>
      <c r="T5" s="66"/>
      <c r="U5" s="68"/>
      <c r="V5" s="68"/>
      <c r="W5" s="68"/>
    </row>
    <row r="6" spans="2:23" x14ac:dyDescent="0.3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Q6" s="41">
        <v>1</v>
      </c>
      <c r="R6" s="41">
        <v>0.2</v>
      </c>
      <c r="S6" s="67"/>
      <c r="T6" s="66"/>
      <c r="U6" s="68"/>
      <c r="V6" s="68"/>
      <c r="W6" s="68"/>
    </row>
    <row r="7" spans="2:23" x14ac:dyDescent="0.3">
      <c r="Q7" s="41">
        <v>2</v>
      </c>
      <c r="R7" s="41">
        <v>0.25</v>
      </c>
      <c r="S7" s="67"/>
      <c r="T7" s="66"/>
      <c r="U7" s="68"/>
      <c r="V7" s="68"/>
      <c r="W7" s="68"/>
    </row>
    <row r="8" spans="2:23" x14ac:dyDescent="0.3">
      <c r="Q8" s="41">
        <v>3</v>
      </c>
      <c r="R8" s="41">
        <v>0.25</v>
      </c>
      <c r="S8" s="67"/>
      <c r="T8" s="66"/>
      <c r="U8" s="68"/>
      <c r="V8" s="68"/>
      <c r="W8" s="68"/>
    </row>
    <row r="9" spans="2:23" x14ac:dyDescent="0.3">
      <c r="Q9" s="41">
        <v>4</v>
      </c>
      <c r="R9" s="41">
        <v>0.15</v>
      </c>
      <c r="S9" s="67"/>
      <c r="T9" s="66"/>
      <c r="U9" s="68"/>
      <c r="V9" s="68"/>
      <c r="W9" s="68"/>
    </row>
    <row r="10" spans="2:23" x14ac:dyDescent="0.3">
      <c r="Q10" s="41">
        <v>5</v>
      </c>
      <c r="R10" s="41">
        <v>0.05</v>
      </c>
      <c r="S10" s="67"/>
      <c r="T10" s="66"/>
      <c r="U10" s="68"/>
      <c r="V10" s="68"/>
      <c r="W10" s="68"/>
    </row>
    <row r="11" spans="2:23" x14ac:dyDescent="0.3">
      <c r="D11" s="11"/>
    </row>
    <row r="12" spans="2:23" x14ac:dyDescent="0.3">
      <c r="D12" s="11"/>
      <c r="T12" s="4" t="s">
        <v>6</v>
      </c>
    </row>
    <row r="13" spans="2:23" ht="36" x14ac:dyDescent="0.3">
      <c r="C13" s="46" t="s">
        <v>1</v>
      </c>
      <c r="D13" s="47" t="s">
        <v>10</v>
      </c>
      <c r="G13" s="48" t="s">
        <v>2</v>
      </c>
      <c r="H13" s="49" t="s">
        <v>12</v>
      </c>
      <c r="K13" s="52" t="s">
        <v>3</v>
      </c>
      <c r="L13" s="53" t="s">
        <v>14</v>
      </c>
      <c r="Q13" s="48" t="s">
        <v>2</v>
      </c>
      <c r="R13" s="49" t="s">
        <v>12</v>
      </c>
      <c r="S13" s="49" t="s">
        <v>13</v>
      </c>
      <c r="T13" s="50">
        <v>0</v>
      </c>
      <c r="U13" s="48" t="s">
        <v>7</v>
      </c>
      <c r="V13" s="48" t="s">
        <v>8</v>
      </c>
      <c r="W13" s="49" t="s">
        <v>0</v>
      </c>
    </row>
    <row r="14" spans="2:23" x14ac:dyDescent="0.3">
      <c r="C14" s="76">
        <v>0</v>
      </c>
      <c r="D14" s="76">
        <v>0.1</v>
      </c>
      <c r="G14" s="77">
        <v>2</v>
      </c>
      <c r="H14" s="77">
        <v>0.25</v>
      </c>
      <c r="K14" s="43">
        <v>4</v>
      </c>
      <c r="L14" s="43">
        <v>0.3</v>
      </c>
      <c r="Q14" s="28">
        <v>2</v>
      </c>
      <c r="R14" s="28">
        <v>0.25</v>
      </c>
      <c r="S14" s="63"/>
      <c r="T14" s="64"/>
      <c r="U14" s="65"/>
      <c r="V14" s="65"/>
      <c r="W14" s="65"/>
    </row>
    <row r="15" spans="2:23" x14ac:dyDescent="0.3">
      <c r="C15" s="76">
        <v>1</v>
      </c>
      <c r="D15" s="76">
        <v>0.2</v>
      </c>
      <c r="G15" s="77">
        <v>3</v>
      </c>
      <c r="H15" s="77">
        <v>0.3</v>
      </c>
      <c r="K15" s="43">
        <v>5</v>
      </c>
      <c r="L15" s="43">
        <v>0.5</v>
      </c>
      <c r="Q15" s="28">
        <v>3</v>
      </c>
      <c r="R15" s="28">
        <v>0.3</v>
      </c>
      <c r="S15" s="63"/>
      <c r="T15" s="64"/>
      <c r="U15" s="65"/>
      <c r="V15" s="65"/>
      <c r="W15" s="65"/>
    </row>
    <row r="16" spans="2:23" x14ac:dyDescent="0.3">
      <c r="B16" s="11"/>
      <c r="C16" s="76">
        <v>2</v>
      </c>
      <c r="D16" s="76">
        <v>0.25</v>
      </c>
      <c r="G16" s="77">
        <v>4</v>
      </c>
      <c r="H16" s="77">
        <v>0.25</v>
      </c>
      <c r="K16" s="43">
        <v>6</v>
      </c>
      <c r="L16" s="43">
        <v>0.2</v>
      </c>
      <c r="Q16" s="28">
        <v>4</v>
      </c>
      <c r="R16" s="28">
        <v>0.25</v>
      </c>
      <c r="S16" s="63"/>
      <c r="T16" s="64"/>
      <c r="U16" s="65"/>
      <c r="V16" s="65"/>
      <c r="W16" s="65"/>
    </row>
    <row r="17" spans="2:30" x14ac:dyDescent="0.3">
      <c r="B17" s="11"/>
      <c r="C17" s="76">
        <v>3</v>
      </c>
      <c r="D17" s="76">
        <v>0.25</v>
      </c>
      <c r="G17" s="77">
        <v>5</v>
      </c>
      <c r="H17" s="77">
        <v>0.2</v>
      </c>
      <c r="L17" s="11"/>
      <c r="Q17" s="28">
        <v>5</v>
      </c>
      <c r="R17" s="28">
        <v>0.2</v>
      </c>
      <c r="S17" s="63"/>
      <c r="T17" s="64"/>
      <c r="U17" s="65"/>
      <c r="V17" s="65"/>
      <c r="W17" s="65"/>
    </row>
    <row r="18" spans="2:30" x14ac:dyDescent="0.3">
      <c r="B18" s="11"/>
      <c r="C18" s="76">
        <v>4</v>
      </c>
      <c r="D18" s="76">
        <v>0.15</v>
      </c>
      <c r="L18" s="11"/>
    </row>
    <row r="19" spans="2:30" x14ac:dyDescent="0.3">
      <c r="C19" s="76">
        <v>5</v>
      </c>
      <c r="D19" s="76">
        <v>0.05</v>
      </c>
      <c r="H19" s="11"/>
      <c r="I19" s="11"/>
      <c r="S19" s="12"/>
      <c r="T19" s="4" t="s">
        <v>6</v>
      </c>
    </row>
    <row r="20" spans="2:30" ht="36" x14ac:dyDescent="0.3">
      <c r="Q20" s="52" t="s">
        <v>3</v>
      </c>
      <c r="R20" s="53" t="s">
        <v>14</v>
      </c>
      <c r="S20" s="53" t="s">
        <v>15</v>
      </c>
      <c r="T20" s="54">
        <v>0</v>
      </c>
      <c r="U20" s="52" t="s">
        <v>7</v>
      </c>
      <c r="V20" s="52" t="s">
        <v>8</v>
      </c>
      <c r="W20" s="53" t="s">
        <v>0</v>
      </c>
    </row>
    <row r="21" spans="2:30" x14ac:dyDescent="0.3">
      <c r="Q21" s="40">
        <v>4</v>
      </c>
      <c r="R21" s="40">
        <v>0.3</v>
      </c>
      <c r="S21" s="55"/>
      <c r="T21" s="56"/>
      <c r="U21" s="57"/>
      <c r="V21" s="57"/>
      <c r="W21" s="57"/>
    </row>
    <row r="22" spans="2:30" x14ac:dyDescent="0.3">
      <c r="Q22" s="40">
        <v>5</v>
      </c>
      <c r="R22" s="40">
        <v>0.5</v>
      </c>
      <c r="S22" s="55"/>
      <c r="T22" s="56"/>
      <c r="U22" s="57"/>
      <c r="V22" s="57"/>
      <c r="W22" s="57"/>
    </row>
    <row r="23" spans="2:30" x14ac:dyDescent="0.3">
      <c r="Q23" s="40">
        <v>6</v>
      </c>
      <c r="R23" s="40">
        <v>0.2</v>
      </c>
      <c r="S23" s="55"/>
      <c r="T23" s="56"/>
      <c r="U23" s="57"/>
      <c r="V23" s="57"/>
      <c r="W23" s="57"/>
    </row>
    <row r="28" spans="2:30" x14ac:dyDescent="0.3">
      <c r="B28" s="11"/>
      <c r="C28" s="11"/>
      <c r="D28" s="13"/>
      <c r="E28" s="15"/>
      <c r="F28" s="14"/>
      <c r="G28" s="14"/>
      <c r="H28" s="14"/>
      <c r="O28">
        <v>2</v>
      </c>
      <c r="AD28">
        <v>3</v>
      </c>
    </row>
    <row r="31" spans="2:30" x14ac:dyDescent="0.3">
      <c r="Q31" t="s">
        <v>34</v>
      </c>
    </row>
    <row r="33" spans="4:32" ht="14.25" customHeight="1" x14ac:dyDescent="0.3">
      <c r="Q33" t="s">
        <v>39</v>
      </c>
    </row>
    <row r="34" spans="4:32" x14ac:dyDescent="0.3">
      <c r="Q34" t="s">
        <v>43</v>
      </c>
    </row>
    <row r="35" spans="4:32" x14ac:dyDescent="0.3">
      <c r="D35" s="12"/>
      <c r="Q35" t="s">
        <v>45</v>
      </c>
      <c r="AE35" s="71"/>
    </row>
    <row r="36" spans="4:32" x14ac:dyDescent="0.3">
      <c r="Q36" t="s">
        <v>49</v>
      </c>
      <c r="AD36" s="16"/>
      <c r="AE36" s="17"/>
    </row>
    <row r="37" spans="4:32" x14ac:dyDescent="0.3">
      <c r="Q37" t="s">
        <v>51</v>
      </c>
      <c r="AD37" s="16"/>
      <c r="AE37" s="17"/>
    </row>
    <row r="38" spans="4:32" x14ac:dyDescent="0.3">
      <c r="R38" s="73"/>
      <c r="S38" s="75" t="s">
        <v>40</v>
      </c>
      <c r="T38" s="73"/>
      <c r="AE38" s="17"/>
    </row>
    <row r="39" spans="4:32" x14ac:dyDescent="0.3">
      <c r="U39" s="73"/>
      <c r="V39" s="75" t="s">
        <v>44</v>
      </c>
      <c r="W39" s="73"/>
      <c r="AD39" s="16"/>
      <c r="AE39" s="17"/>
    </row>
    <row r="40" spans="4:32" x14ac:dyDescent="0.3">
      <c r="X40" s="75" t="s">
        <v>47</v>
      </c>
      <c r="Y40" s="19"/>
    </row>
    <row r="41" spans="4:32" x14ac:dyDescent="0.3">
      <c r="X41" s="19"/>
      <c r="Y41" s="75" t="s">
        <v>48</v>
      </c>
      <c r="AA41" s="102" t="s">
        <v>53</v>
      </c>
    </row>
    <row r="43" spans="4:32" x14ac:dyDescent="0.3">
      <c r="Q43" s="61" t="s">
        <v>4</v>
      </c>
      <c r="R43" s="58" t="s">
        <v>16</v>
      </c>
      <c r="S43" s="59" t="s">
        <v>17</v>
      </c>
      <c r="T43" s="60" t="s">
        <v>18</v>
      </c>
      <c r="U43" s="58" t="s">
        <v>1</v>
      </c>
      <c r="V43" s="59" t="s">
        <v>2</v>
      </c>
      <c r="W43" s="60" t="s">
        <v>3</v>
      </c>
      <c r="X43" s="61" t="s">
        <v>46</v>
      </c>
      <c r="Y43" s="62" t="s">
        <v>33</v>
      </c>
      <c r="AB43" s="109"/>
      <c r="AC43" s="71"/>
      <c r="AD43" s="104"/>
      <c r="AE43" s="79"/>
    </row>
    <row r="44" spans="4:32" x14ac:dyDescent="0.3">
      <c r="Q44" s="69">
        <v>1</v>
      </c>
      <c r="R44" s="66"/>
      <c r="S44" s="64"/>
      <c r="T44" s="56"/>
      <c r="U44" s="66"/>
      <c r="V44" s="64"/>
      <c r="W44" s="56"/>
      <c r="X44" s="7"/>
      <c r="Y44" s="18"/>
      <c r="AA44" s="101">
        <v>10</v>
      </c>
      <c r="AB44" s="16"/>
      <c r="AC44" s="17"/>
      <c r="AD44" s="104"/>
    </row>
    <row r="45" spans="4:32" x14ac:dyDescent="0.3">
      <c r="Q45" s="69">
        <f t="shared" ref="Q45:Q61" si="0">Q44+1</f>
        <v>2</v>
      </c>
      <c r="R45" s="66"/>
      <c r="S45" s="64"/>
      <c r="T45" s="56"/>
      <c r="U45" s="66"/>
      <c r="V45" s="64"/>
      <c r="W45" s="56"/>
      <c r="X45" s="7"/>
      <c r="Y45" s="18"/>
      <c r="AA45" s="101">
        <v>20</v>
      </c>
      <c r="AB45" s="16"/>
      <c r="AC45" s="17"/>
      <c r="AD45" s="104"/>
    </row>
    <row r="46" spans="4:32" x14ac:dyDescent="0.3">
      <c r="Q46" s="69">
        <f t="shared" si="0"/>
        <v>3</v>
      </c>
      <c r="R46" s="66"/>
      <c r="S46" s="64"/>
      <c r="T46" s="56"/>
      <c r="U46" s="66"/>
      <c r="V46" s="64"/>
      <c r="W46" s="56"/>
      <c r="X46" s="7"/>
      <c r="Y46" s="18"/>
      <c r="AA46" s="101">
        <v>30</v>
      </c>
      <c r="AB46" s="16"/>
      <c r="AC46" s="17"/>
      <c r="AD46" s="104"/>
    </row>
    <row r="47" spans="4:32" x14ac:dyDescent="0.3">
      <c r="Q47" s="69">
        <f t="shared" si="0"/>
        <v>4</v>
      </c>
      <c r="R47" s="66"/>
      <c r="S47" s="64"/>
      <c r="T47" s="56"/>
      <c r="U47" s="66"/>
      <c r="V47" s="64"/>
      <c r="W47" s="56"/>
      <c r="X47" s="7"/>
      <c r="Y47" s="18"/>
      <c r="AA47" s="101">
        <v>40</v>
      </c>
      <c r="AB47" s="16"/>
      <c r="AC47" s="17"/>
      <c r="AD47" s="104"/>
      <c r="AE47" s="1"/>
      <c r="AF47" s="25"/>
    </row>
    <row r="48" spans="4:32" x14ac:dyDescent="0.3">
      <c r="Q48" s="69">
        <f t="shared" si="0"/>
        <v>5</v>
      </c>
      <c r="R48" s="66"/>
      <c r="S48" s="64"/>
      <c r="T48" s="56"/>
      <c r="U48" s="66"/>
      <c r="V48" s="64"/>
      <c r="W48" s="56"/>
      <c r="X48" s="7"/>
      <c r="Y48" s="18"/>
      <c r="AA48" s="20"/>
      <c r="AB48" s="107"/>
      <c r="AC48" s="108"/>
      <c r="AD48" s="104"/>
      <c r="AE48" s="1"/>
      <c r="AF48" s="25"/>
    </row>
    <row r="49" spans="11:32" x14ac:dyDescent="0.3">
      <c r="Q49" s="69">
        <f t="shared" si="0"/>
        <v>6</v>
      </c>
      <c r="R49" s="66"/>
      <c r="S49" s="64"/>
      <c r="T49" s="56"/>
      <c r="U49" s="66"/>
      <c r="V49" s="64"/>
      <c r="W49" s="56"/>
      <c r="X49" s="7"/>
      <c r="Y49" s="18"/>
      <c r="AE49" s="1"/>
      <c r="AF49" s="25"/>
    </row>
    <row r="50" spans="11:32" x14ac:dyDescent="0.3">
      <c r="Q50" s="69">
        <f t="shared" si="0"/>
        <v>7</v>
      </c>
      <c r="R50" s="66"/>
      <c r="S50" s="64"/>
      <c r="T50" s="56"/>
      <c r="U50" s="66"/>
      <c r="V50" s="64"/>
      <c r="W50" s="56"/>
      <c r="X50" s="7"/>
      <c r="Y50" s="18"/>
      <c r="AE50" s="1"/>
      <c r="AF50" s="25"/>
    </row>
    <row r="51" spans="11:32" x14ac:dyDescent="0.3">
      <c r="Q51" s="69">
        <f t="shared" si="0"/>
        <v>8</v>
      </c>
      <c r="R51" s="66"/>
      <c r="S51" s="64"/>
      <c r="T51" s="56"/>
      <c r="U51" s="66"/>
      <c r="V51" s="64"/>
      <c r="W51" s="56"/>
      <c r="X51" s="7"/>
      <c r="Y51" s="18"/>
      <c r="AE51" s="1"/>
      <c r="AF51" s="25"/>
    </row>
    <row r="52" spans="11:32" x14ac:dyDescent="0.3">
      <c r="Q52" s="70">
        <f t="shared" si="0"/>
        <v>9</v>
      </c>
      <c r="R52" s="68"/>
      <c r="S52" s="65"/>
      <c r="T52" s="57"/>
      <c r="U52" s="66"/>
      <c r="V52" s="64"/>
      <c r="W52" s="56"/>
      <c r="X52" s="7"/>
      <c r="Y52" s="18"/>
    </row>
    <row r="53" spans="11:32" x14ac:dyDescent="0.3">
      <c r="Q53" s="70">
        <f t="shared" si="0"/>
        <v>10</v>
      </c>
      <c r="R53" s="68"/>
      <c r="S53" s="65"/>
      <c r="T53" s="57"/>
      <c r="U53" s="66"/>
      <c r="V53" s="64"/>
      <c r="W53" s="56"/>
      <c r="X53" s="7"/>
      <c r="Y53" s="18"/>
    </row>
    <row r="54" spans="11:32" x14ac:dyDescent="0.3">
      <c r="Q54" s="70">
        <f t="shared" si="0"/>
        <v>11</v>
      </c>
      <c r="R54" s="68"/>
      <c r="S54" s="65"/>
      <c r="T54" s="57"/>
      <c r="U54" s="66"/>
      <c r="V54" s="64"/>
      <c r="W54" s="56"/>
      <c r="X54" s="7"/>
      <c r="Y54" s="18"/>
    </row>
    <row r="55" spans="11:32" x14ac:dyDescent="0.3">
      <c r="Q55" s="70">
        <f t="shared" si="0"/>
        <v>12</v>
      </c>
      <c r="R55" s="68"/>
      <c r="S55" s="65"/>
      <c r="T55" s="57"/>
      <c r="U55" s="66"/>
      <c r="V55" s="64"/>
      <c r="W55" s="56"/>
      <c r="X55" s="7"/>
      <c r="Y55" s="18"/>
    </row>
    <row r="56" spans="11:32" x14ac:dyDescent="0.3">
      <c r="Q56" s="70">
        <f t="shared" si="0"/>
        <v>13</v>
      </c>
      <c r="R56" s="68"/>
      <c r="S56" s="65"/>
      <c r="T56" s="57"/>
      <c r="U56" s="66"/>
      <c r="V56" s="64"/>
      <c r="W56" s="56"/>
      <c r="X56" s="7"/>
      <c r="Y56" s="18"/>
      <c r="AD56" s="71"/>
    </row>
    <row r="57" spans="11:32" x14ac:dyDescent="0.3">
      <c r="K57" s="15"/>
      <c r="L57" s="15"/>
      <c r="M57" s="15"/>
      <c r="N57" s="15"/>
      <c r="O57" s="15"/>
      <c r="P57" s="15"/>
      <c r="Q57" s="70">
        <f t="shared" si="0"/>
        <v>14</v>
      </c>
      <c r="R57" s="68"/>
      <c r="S57" s="65"/>
      <c r="T57" s="57"/>
      <c r="U57" s="66"/>
      <c r="V57" s="64"/>
      <c r="W57" s="56"/>
      <c r="X57" s="7"/>
      <c r="Y57" s="18"/>
      <c r="AD57" s="72"/>
    </row>
    <row r="58" spans="11:32" x14ac:dyDescent="0.3">
      <c r="K58" s="15"/>
      <c r="L58" s="15"/>
      <c r="M58" s="15"/>
      <c r="N58" s="15"/>
      <c r="O58" s="15"/>
      <c r="P58" s="15"/>
      <c r="Q58" s="70">
        <f t="shared" si="0"/>
        <v>15</v>
      </c>
      <c r="R58" s="68"/>
      <c r="S58" s="65"/>
      <c r="T58" s="57"/>
      <c r="U58" s="66"/>
      <c r="V58" s="64"/>
      <c r="W58" s="56"/>
      <c r="X58" s="7"/>
      <c r="Y58" s="18"/>
      <c r="AD58" s="72"/>
    </row>
    <row r="59" spans="11:32" x14ac:dyDescent="0.3">
      <c r="K59" s="15"/>
      <c r="L59" s="15"/>
      <c r="M59" s="15"/>
      <c r="N59" s="15"/>
      <c r="O59" s="15"/>
      <c r="P59" s="15"/>
      <c r="Q59" s="70">
        <f t="shared" si="0"/>
        <v>16</v>
      </c>
      <c r="R59" s="68"/>
      <c r="S59" s="65"/>
      <c r="T59" s="57"/>
      <c r="U59" s="66"/>
      <c r="V59" s="64"/>
      <c r="W59" s="56"/>
      <c r="X59" s="7"/>
      <c r="Y59" s="18"/>
      <c r="AD59" s="72"/>
    </row>
    <row r="60" spans="11:32" x14ac:dyDescent="0.3">
      <c r="Q60" s="70">
        <f t="shared" si="0"/>
        <v>17</v>
      </c>
      <c r="R60" s="68"/>
      <c r="S60" s="65"/>
      <c r="T60" s="57"/>
      <c r="U60" s="66"/>
      <c r="V60" s="64"/>
      <c r="W60" s="56"/>
      <c r="X60" s="7"/>
      <c r="Y60" s="18"/>
      <c r="AD60" s="72"/>
    </row>
    <row r="61" spans="11:32" x14ac:dyDescent="0.3">
      <c r="Q61" s="70">
        <f t="shared" si="0"/>
        <v>18</v>
      </c>
      <c r="R61" s="68"/>
      <c r="S61" s="65"/>
      <c r="T61" s="57"/>
      <c r="U61" s="66"/>
      <c r="V61" s="64"/>
      <c r="W61" s="56"/>
      <c r="X61" s="7"/>
      <c r="Y61" s="18"/>
      <c r="AD61">
        <v>4</v>
      </c>
    </row>
    <row r="62" spans="11:32" x14ac:dyDescent="0.3">
      <c r="AD62" s="72"/>
    </row>
    <row r="63" spans="11:32" x14ac:dyDescent="0.3">
      <c r="AD63" s="72"/>
    </row>
    <row r="64" spans="11:32" x14ac:dyDescent="0.3">
      <c r="AC64" s="17"/>
      <c r="AD64" s="17"/>
    </row>
    <row r="65" spans="18:30" x14ac:dyDescent="0.3">
      <c r="R65" s="80"/>
      <c r="AC65" s="11"/>
      <c r="AD65" s="11"/>
    </row>
    <row r="66" spans="18:30" x14ac:dyDescent="0.3">
      <c r="AC66" s="11"/>
      <c r="AD66" s="11"/>
    </row>
    <row r="67" spans="18:30" ht="14.25" customHeight="1" x14ac:dyDescent="0.3">
      <c r="R67" s="116"/>
      <c r="S67" s="116"/>
      <c r="T67" s="116"/>
      <c r="U67" s="116"/>
    </row>
    <row r="68" spans="18:30" ht="14.25" customHeight="1" x14ac:dyDescent="0.3">
      <c r="R68" s="116"/>
      <c r="S68" s="116"/>
      <c r="T68" s="116"/>
      <c r="U68" s="116"/>
    </row>
    <row r="69" spans="18:30" x14ac:dyDescent="0.3">
      <c r="R69" s="78"/>
      <c r="S69" s="97"/>
      <c r="T69" s="98"/>
    </row>
    <row r="70" spans="18:30" x14ac:dyDescent="0.3">
      <c r="R70" s="78"/>
      <c r="S70" s="78"/>
      <c r="T70" s="95"/>
      <c r="U70" s="96"/>
      <c r="V70" s="96"/>
      <c r="W70" s="96"/>
      <c r="X70" s="96"/>
    </row>
    <row r="77" spans="18:30" x14ac:dyDescent="0.3">
      <c r="V77" s="104"/>
      <c r="W77" s="104"/>
      <c r="X77" s="104"/>
    </row>
    <row r="78" spans="18:30" x14ac:dyDescent="0.3">
      <c r="V78" s="105"/>
      <c r="W78" s="106"/>
      <c r="X78" s="104"/>
      <c r="Y78" s="1"/>
      <c r="Z78" s="25"/>
    </row>
    <row r="79" spans="18:30" x14ac:dyDescent="0.3">
      <c r="V79" s="105"/>
      <c r="W79" s="106"/>
      <c r="X79" s="104"/>
      <c r="Y79" s="1"/>
      <c r="Z79" s="25"/>
    </row>
    <row r="80" spans="18:30" x14ac:dyDescent="0.3">
      <c r="V80" s="105"/>
      <c r="W80" s="106"/>
      <c r="X80" s="104"/>
      <c r="Y80" s="1"/>
      <c r="Z80" s="25"/>
    </row>
    <row r="81" spans="18:30" x14ac:dyDescent="0.3">
      <c r="V81" s="105"/>
      <c r="W81" s="106"/>
      <c r="X81" s="104"/>
      <c r="Y81" s="1"/>
      <c r="Z81" s="25"/>
    </row>
    <row r="82" spans="18:30" x14ac:dyDescent="0.3">
      <c r="V82" s="105"/>
      <c r="W82" s="106"/>
      <c r="X82" s="104"/>
      <c r="Y82" s="1"/>
      <c r="Z82" s="25"/>
    </row>
    <row r="83" spans="18:30" x14ac:dyDescent="0.3">
      <c r="V83" s="104"/>
      <c r="W83" s="104"/>
      <c r="X83" s="104"/>
    </row>
    <row r="84" spans="18:30" x14ac:dyDescent="0.3">
      <c r="R84" s="81"/>
      <c r="V84" s="104"/>
      <c r="W84" s="104"/>
      <c r="X84" s="104"/>
    </row>
    <row r="85" spans="18:30" x14ac:dyDescent="0.3">
      <c r="V85" s="104"/>
      <c r="W85" s="104"/>
      <c r="X85" s="104"/>
    </row>
    <row r="86" spans="18:30" x14ac:dyDescent="0.3">
      <c r="V86" s="104"/>
      <c r="W86" s="104"/>
      <c r="X86" s="104"/>
    </row>
    <row r="87" spans="18:30" x14ac:dyDescent="0.3">
      <c r="S87" s="100"/>
      <c r="V87" s="104"/>
      <c r="W87" s="104"/>
      <c r="X87" s="104"/>
    </row>
    <row r="88" spans="18:30" x14ac:dyDescent="0.3">
      <c r="S88" s="99"/>
      <c r="V88" s="104"/>
      <c r="W88" s="104"/>
      <c r="X88" s="104"/>
    </row>
    <row r="89" spans="18:30" x14ac:dyDescent="0.3">
      <c r="V89" s="104"/>
      <c r="W89" s="104"/>
      <c r="X89" s="104"/>
    </row>
    <row r="90" spans="18:30" x14ac:dyDescent="0.3">
      <c r="V90" s="104"/>
      <c r="W90" s="104"/>
      <c r="X90" s="104"/>
    </row>
    <row r="91" spans="18:30" x14ac:dyDescent="0.3">
      <c r="V91" s="104"/>
      <c r="W91" s="104"/>
      <c r="X91" s="104"/>
    </row>
    <row r="92" spans="18:30" x14ac:dyDescent="0.3">
      <c r="V92" s="104"/>
      <c r="W92" s="104"/>
      <c r="X92" s="104"/>
      <c r="Y92" s="16"/>
      <c r="Z92" s="17"/>
    </row>
    <row r="93" spans="18:30" x14ac:dyDescent="0.3">
      <c r="V93" s="104"/>
      <c r="W93" s="104"/>
      <c r="X93" s="104"/>
    </row>
    <row r="94" spans="18:30" x14ac:dyDescent="0.3">
      <c r="V94" s="104"/>
      <c r="W94" s="104"/>
      <c r="X94" s="104"/>
      <c r="AD94">
        <v>5</v>
      </c>
    </row>
  </sheetData>
  <sortState ref="S70:S87">
    <sortCondition ref="S70"/>
  </sortState>
  <mergeCells count="2">
    <mergeCell ref="R67:U68"/>
    <mergeCell ref="B5:O6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opLeftCell="A25" zoomScale="106" zoomScaleNormal="106" workbookViewId="0">
      <selection activeCell="F24" sqref="F24"/>
    </sheetView>
  </sheetViews>
  <sheetFormatPr defaultRowHeight="14.4" x14ac:dyDescent="0.3"/>
  <cols>
    <col min="3" max="3" width="11.88671875" customWidth="1"/>
    <col min="4" max="4" width="17.109375" customWidth="1"/>
  </cols>
  <sheetData>
    <row r="1" spans="1:14" ht="44.25" customHeight="1" x14ac:dyDescent="0.3">
      <c r="B1" s="118" t="s">
        <v>35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74"/>
    </row>
    <row r="3" spans="1:14" x14ac:dyDescent="0.3">
      <c r="A3" s="45" t="s">
        <v>31</v>
      </c>
    </row>
    <row r="21" spans="14:20" x14ac:dyDescent="0.3">
      <c r="R21" s="44"/>
      <c r="S21" s="44"/>
      <c r="T21" s="44"/>
    </row>
    <row r="30" spans="14:20" x14ac:dyDescent="0.3">
      <c r="N30">
        <v>5</v>
      </c>
    </row>
    <row r="33" spans="2:8" ht="28.8" x14ac:dyDescent="0.3">
      <c r="B33" s="26" t="s">
        <v>21</v>
      </c>
      <c r="C33" s="27" t="s">
        <v>24</v>
      </c>
      <c r="D33" s="27" t="s">
        <v>19</v>
      </c>
      <c r="E33" s="26" t="s">
        <v>25</v>
      </c>
      <c r="F33" s="26">
        <v>0</v>
      </c>
      <c r="G33" s="85" t="s">
        <v>7</v>
      </c>
      <c r="H33" s="85" t="s">
        <v>8</v>
      </c>
    </row>
    <row r="34" spans="2:8" x14ac:dyDescent="0.3">
      <c r="B34" s="24">
        <v>1</v>
      </c>
      <c r="C34" s="24">
        <v>0.1</v>
      </c>
      <c r="D34" s="24"/>
      <c r="E34" s="24"/>
      <c r="F34" s="24"/>
      <c r="G34" s="24"/>
      <c r="H34" s="24"/>
    </row>
    <row r="35" spans="2:8" x14ac:dyDescent="0.3">
      <c r="B35" s="29">
        <v>1.5</v>
      </c>
      <c r="C35" s="29">
        <v>0.3</v>
      </c>
      <c r="D35" s="29"/>
      <c r="E35" s="29"/>
      <c r="F35" s="29"/>
      <c r="G35" s="29"/>
      <c r="H35" s="29"/>
    </row>
    <row r="36" spans="2:8" x14ac:dyDescent="0.3">
      <c r="B36" s="30">
        <v>2</v>
      </c>
      <c r="C36" s="30">
        <v>0.4</v>
      </c>
      <c r="D36" s="30"/>
      <c r="E36" s="30"/>
      <c r="F36" s="30"/>
      <c r="G36" s="30"/>
      <c r="H36" s="30"/>
    </row>
    <row r="37" spans="2:8" x14ac:dyDescent="0.3">
      <c r="B37" s="31">
        <v>2.5</v>
      </c>
      <c r="C37" s="31">
        <v>0.2</v>
      </c>
      <c r="D37" s="31"/>
      <c r="E37" s="31"/>
      <c r="F37" s="31"/>
      <c r="G37" s="31"/>
      <c r="H37" s="31"/>
    </row>
    <row r="39" spans="2:8" ht="28.8" x14ac:dyDescent="0.3">
      <c r="B39" s="22" t="s">
        <v>22</v>
      </c>
      <c r="C39" s="23" t="s">
        <v>24</v>
      </c>
      <c r="D39" s="23" t="s">
        <v>19</v>
      </c>
      <c r="E39" s="22" t="s">
        <v>25</v>
      </c>
      <c r="F39" s="22">
        <v>0</v>
      </c>
      <c r="G39" s="22" t="s">
        <v>7</v>
      </c>
      <c r="H39" s="22" t="s">
        <v>8</v>
      </c>
    </row>
    <row r="40" spans="2:8" x14ac:dyDescent="0.3">
      <c r="B40" s="39">
        <v>180</v>
      </c>
      <c r="C40" s="39">
        <v>0.3</v>
      </c>
      <c r="D40" s="39"/>
      <c r="E40" s="39"/>
      <c r="F40" s="39"/>
      <c r="G40" s="39"/>
      <c r="H40" s="39"/>
    </row>
    <row r="41" spans="2:8" x14ac:dyDescent="0.3">
      <c r="B41" s="39">
        <v>190</v>
      </c>
      <c r="C41" s="39">
        <v>0.5</v>
      </c>
      <c r="D41" s="39"/>
      <c r="E41" s="39"/>
      <c r="F41" s="39"/>
      <c r="G41" s="39"/>
      <c r="H41" s="39"/>
    </row>
    <row r="42" spans="2:8" x14ac:dyDescent="0.3">
      <c r="B42" s="39">
        <v>200</v>
      </c>
      <c r="C42" s="39">
        <v>0.2</v>
      </c>
      <c r="D42" s="39"/>
      <c r="E42" s="39"/>
      <c r="F42" s="39"/>
      <c r="G42" s="39"/>
      <c r="H42" s="39"/>
    </row>
    <row r="44" spans="2:8" ht="28.8" x14ac:dyDescent="0.3">
      <c r="B44" s="36" t="s">
        <v>26</v>
      </c>
      <c r="C44" s="37" t="s">
        <v>24</v>
      </c>
      <c r="D44" s="37" t="s">
        <v>19</v>
      </c>
      <c r="E44" s="36" t="s">
        <v>25</v>
      </c>
      <c r="F44" s="36">
        <v>0</v>
      </c>
      <c r="G44" s="82" t="s">
        <v>7</v>
      </c>
      <c r="H44" s="82" t="s">
        <v>8</v>
      </c>
    </row>
    <row r="45" spans="2:8" x14ac:dyDescent="0.3">
      <c r="B45" s="38">
        <v>150</v>
      </c>
      <c r="C45" s="38">
        <v>0.25</v>
      </c>
      <c r="D45" s="38"/>
      <c r="E45" s="38"/>
      <c r="F45" s="38"/>
      <c r="G45" s="38"/>
      <c r="H45" s="38"/>
    </row>
    <row r="46" spans="2:8" x14ac:dyDescent="0.3">
      <c r="B46" s="38">
        <v>160</v>
      </c>
      <c r="C46" s="38">
        <v>0.4</v>
      </c>
      <c r="D46" s="38"/>
      <c r="E46" s="38"/>
      <c r="F46" s="38"/>
      <c r="G46" s="38"/>
      <c r="H46" s="38"/>
    </row>
    <row r="47" spans="2:8" x14ac:dyDescent="0.3">
      <c r="B47" s="38">
        <v>170</v>
      </c>
      <c r="C47" s="38">
        <v>0.25</v>
      </c>
      <c r="D47" s="38"/>
      <c r="E47" s="38"/>
      <c r="F47" s="38"/>
      <c r="G47" s="38"/>
      <c r="H47" s="38"/>
    </row>
    <row r="48" spans="2:8" x14ac:dyDescent="0.3">
      <c r="B48" s="38">
        <v>180</v>
      </c>
      <c r="C48" s="38">
        <v>0.1</v>
      </c>
      <c r="D48" s="38"/>
      <c r="E48" s="38"/>
      <c r="F48" s="38"/>
      <c r="G48" s="38"/>
      <c r="H48" s="38"/>
    </row>
    <row r="50" spans="2:14" ht="28.8" x14ac:dyDescent="0.3">
      <c r="B50" s="34" t="s">
        <v>23</v>
      </c>
      <c r="C50" s="35" t="s">
        <v>24</v>
      </c>
      <c r="D50" s="35" t="s">
        <v>19</v>
      </c>
      <c r="E50" s="34" t="s">
        <v>25</v>
      </c>
      <c r="F50" s="34">
        <v>0</v>
      </c>
      <c r="G50" s="83" t="s">
        <v>7</v>
      </c>
      <c r="H50" s="83" t="s">
        <v>8</v>
      </c>
    </row>
    <row r="51" spans="2:14" x14ac:dyDescent="0.3">
      <c r="B51" s="43">
        <v>130</v>
      </c>
      <c r="C51" s="43">
        <v>0.3</v>
      </c>
      <c r="D51" s="43"/>
      <c r="E51" s="43"/>
      <c r="F51" s="43"/>
      <c r="G51" s="43"/>
      <c r="H51" s="43"/>
    </row>
    <row r="52" spans="2:14" x14ac:dyDescent="0.3">
      <c r="B52" s="43">
        <v>140</v>
      </c>
      <c r="C52" s="43">
        <v>0.6</v>
      </c>
      <c r="D52" s="43"/>
      <c r="E52" s="43"/>
      <c r="F52" s="43"/>
      <c r="G52" s="43"/>
      <c r="H52" s="43"/>
    </row>
    <row r="53" spans="2:14" x14ac:dyDescent="0.3">
      <c r="B53" s="43">
        <v>150</v>
      </c>
      <c r="C53" s="43">
        <v>0.1</v>
      </c>
      <c r="D53" s="43"/>
      <c r="E53" s="43"/>
      <c r="F53" s="43"/>
      <c r="G53" s="43"/>
      <c r="H53" s="43"/>
    </row>
    <row r="55" spans="2:14" ht="28.8" x14ac:dyDescent="0.3">
      <c r="B55" s="32" t="s">
        <v>27</v>
      </c>
      <c r="C55" s="33" t="s">
        <v>24</v>
      </c>
      <c r="D55" s="33" t="s">
        <v>19</v>
      </c>
      <c r="E55" s="32" t="s">
        <v>25</v>
      </c>
      <c r="F55" s="32">
        <v>0</v>
      </c>
      <c r="G55" s="84" t="s">
        <v>7</v>
      </c>
      <c r="H55" s="84" t="s">
        <v>8</v>
      </c>
    </row>
    <row r="56" spans="2:14" x14ac:dyDescent="0.3">
      <c r="B56" s="42">
        <v>110</v>
      </c>
      <c r="C56" s="42">
        <v>0.25</v>
      </c>
      <c r="D56" s="42"/>
      <c r="E56" s="42"/>
      <c r="F56" s="42"/>
      <c r="G56" s="42"/>
      <c r="H56" s="42"/>
    </row>
    <row r="57" spans="2:14" x14ac:dyDescent="0.3">
      <c r="B57" s="42">
        <v>120</v>
      </c>
      <c r="C57" s="42">
        <v>0.5</v>
      </c>
      <c r="D57" s="42"/>
      <c r="E57" s="42"/>
      <c r="F57" s="42"/>
      <c r="G57" s="42"/>
      <c r="H57" s="42"/>
    </row>
    <row r="58" spans="2:14" x14ac:dyDescent="0.3">
      <c r="B58" s="42">
        <v>130</v>
      </c>
      <c r="C58" s="42">
        <v>0.25</v>
      </c>
      <c r="D58" s="42"/>
      <c r="E58" s="42"/>
      <c r="F58" s="42"/>
      <c r="G58" s="42"/>
      <c r="H58" s="42"/>
      <c r="N58">
        <v>6</v>
      </c>
    </row>
    <row r="63" spans="2:14" x14ac:dyDescent="0.3">
      <c r="B63" t="s">
        <v>36</v>
      </c>
    </row>
    <row r="65" spans="2:7" x14ac:dyDescent="0.3">
      <c r="B65" t="s">
        <v>38</v>
      </c>
    </row>
    <row r="66" spans="2:7" x14ac:dyDescent="0.3">
      <c r="B66" t="s">
        <v>52</v>
      </c>
    </row>
    <row r="67" spans="2:7" x14ac:dyDescent="0.3">
      <c r="B67" s="86" t="s">
        <v>37</v>
      </c>
    </row>
    <row r="69" spans="2:7" x14ac:dyDescent="0.3">
      <c r="B69" s="87" t="s">
        <v>28</v>
      </c>
      <c r="C69" s="87" t="s">
        <v>41</v>
      </c>
      <c r="D69" s="87" t="s">
        <v>42</v>
      </c>
      <c r="E69" s="87" t="s">
        <v>21</v>
      </c>
      <c r="F69" s="88" t="s">
        <v>29</v>
      </c>
      <c r="G69" s="89" t="s">
        <v>30</v>
      </c>
    </row>
    <row r="70" spans="2:7" x14ac:dyDescent="0.3">
      <c r="B70" s="18">
        <v>1</v>
      </c>
      <c r="C70" s="90">
        <v>22</v>
      </c>
      <c r="D70" s="91">
        <v>73</v>
      </c>
      <c r="E70" s="92"/>
      <c r="F70" s="93"/>
      <c r="G70" s="94"/>
    </row>
    <row r="71" spans="2:7" x14ac:dyDescent="0.3">
      <c r="B71" s="18">
        <v>2</v>
      </c>
      <c r="C71" s="90"/>
      <c r="D71" s="91"/>
      <c r="E71" s="92"/>
      <c r="F71" s="93"/>
      <c r="G71" s="94"/>
    </row>
    <row r="72" spans="2:7" x14ac:dyDescent="0.3">
      <c r="B72" s="18">
        <v>3</v>
      </c>
      <c r="C72" s="90"/>
      <c r="D72" s="91"/>
      <c r="E72" s="92"/>
      <c r="F72" s="93"/>
      <c r="G72" s="94"/>
    </row>
    <row r="73" spans="2:7" x14ac:dyDescent="0.3">
      <c r="B73" s="18">
        <v>4</v>
      </c>
      <c r="C73" s="90"/>
      <c r="D73" s="91"/>
      <c r="E73" s="92"/>
      <c r="F73" s="93"/>
      <c r="G73" s="94"/>
    </row>
    <row r="74" spans="2:7" x14ac:dyDescent="0.3">
      <c r="B74" s="21">
        <v>5</v>
      </c>
      <c r="C74" s="90"/>
      <c r="D74" s="91"/>
      <c r="E74" s="92"/>
      <c r="F74" s="93"/>
      <c r="G74" s="94"/>
    </row>
    <row r="75" spans="2:7" x14ac:dyDescent="0.3">
      <c r="B75" s="18">
        <v>6</v>
      </c>
      <c r="C75" s="90"/>
      <c r="D75" s="91"/>
      <c r="E75" s="92"/>
      <c r="F75" s="93"/>
      <c r="G75" s="94"/>
    </row>
    <row r="76" spans="2:7" x14ac:dyDescent="0.3">
      <c r="B76" s="18">
        <v>7</v>
      </c>
      <c r="C76" s="90"/>
      <c r="D76" s="91"/>
      <c r="E76" s="92"/>
      <c r="F76" s="93"/>
      <c r="G76" s="94"/>
    </row>
    <row r="77" spans="2:7" x14ac:dyDescent="0.3">
      <c r="B77" s="18">
        <v>8</v>
      </c>
      <c r="C77" s="90"/>
      <c r="D77" s="91"/>
      <c r="E77" s="92"/>
      <c r="F77" s="93"/>
      <c r="G77" s="94"/>
    </row>
    <row r="91" spans="14:14" x14ac:dyDescent="0.3">
      <c r="N91">
        <v>7</v>
      </c>
    </row>
  </sheetData>
  <mergeCells count="1">
    <mergeCell ref="B1:M1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6"/>
  <sheetViews>
    <sheetView workbookViewId="0">
      <selection activeCell="I26" sqref="I26"/>
    </sheetView>
  </sheetViews>
  <sheetFormatPr defaultRowHeight="14.4" x14ac:dyDescent="0.3"/>
  <cols>
    <col min="2" max="2" width="9.88671875" bestFit="1" customWidth="1"/>
    <col min="3" max="3" width="11.44140625" bestFit="1" customWidth="1"/>
    <col min="4" max="4" width="9.21875" bestFit="1" customWidth="1"/>
    <col min="5" max="5" width="12.44140625" bestFit="1" customWidth="1"/>
    <col min="6" max="7" width="5" bestFit="1" customWidth="1"/>
  </cols>
  <sheetData>
    <row r="1" spans="1:14" x14ac:dyDescent="0.3">
      <c r="A1" s="117" t="s">
        <v>71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x14ac:dyDescent="0.3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x14ac:dyDescent="0.3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x14ac:dyDescent="0.3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6" spans="1:14" x14ac:dyDescent="0.3">
      <c r="A6" s="129" t="s">
        <v>72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8" spans="1:14" x14ac:dyDescent="0.3">
      <c r="A8" s="130" t="s">
        <v>73</v>
      </c>
      <c r="B8" s="131" t="s">
        <v>74</v>
      </c>
      <c r="C8" s="131" t="s">
        <v>75</v>
      </c>
      <c r="D8" s="131" t="s">
        <v>76</v>
      </c>
      <c r="E8" s="131" t="s">
        <v>77</v>
      </c>
      <c r="F8" s="131" t="s">
        <v>78</v>
      </c>
      <c r="G8" s="132" t="s">
        <v>21</v>
      </c>
      <c r="I8" s="133" t="s">
        <v>79</v>
      </c>
      <c r="J8" s="133"/>
      <c r="K8" s="133"/>
      <c r="L8" s="133"/>
      <c r="M8" s="133"/>
      <c r="N8" s="133"/>
    </row>
    <row r="9" spans="1:14" x14ac:dyDescent="0.3">
      <c r="A9" s="134">
        <v>6631</v>
      </c>
      <c r="B9" s="18">
        <v>18</v>
      </c>
      <c r="C9" s="18" t="s">
        <v>80</v>
      </c>
      <c r="D9" s="18" t="s">
        <v>81</v>
      </c>
      <c r="E9" s="18" t="s">
        <v>82</v>
      </c>
      <c r="F9" s="18">
        <v>1</v>
      </c>
      <c r="G9" s="18"/>
      <c r="I9" s="133"/>
      <c r="J9" s="133"/>
      <c r="K9" s="133"/>
      <c r="L9" s="133"/>
      <c r="M9" s="133"/>
      <c r="N9" s="133"/>
    </row>
    <row r="10" spans="1:14" x14ac:dyDescent="0.3">
      <c r="A10" s="134">
        <v>6649</v>
      </c>
      <c r="B10" s="18">
        <v>18</v>
      </c>
      <c r="C10" s="18" t="s">
        <v>80</v>
      </c>
      <c r="D10" s="18" t="s">
        <v>83</v>
      </c>
      <c r="E10" s="18" t="s">
        <v>84</v>
      </c>
      <c r="F10" s="18">
        <v>2</v>
      </c>
      <c r="G10" s="18"/>
    </row>
    <row r="11" spans="1:14" x14ac:dyDescent="0.3">
      <c r="A11" s="18">
        <v>6650</v>
      </c>
      <c r="B11" s="18">
        <v>18</v>
      </c>
      <c r="C11" s="18" t="s">
        <v>80</v>
      </c>
      <c r="D11" s="18" t="s">
        <v>83</v>
      </c>
      <c r="E11" s="18" t="s">
        <v>85</v>
      </c>
      <c r="F11" s="18">
        <v>0</v>
      </c>
      <c r="G11" s="18"/>
      <c r="I11" s="133" t="s">
        <v>86</v>
      </c>
      <c r="J11" s="133"/>
      <c r="K11" s="133"/>
      <c r="L11" s="133"/>
      <c r="M11" s="133"/>
      <c r="N11" s="133"/>
    </row>
    <row r="12" spans="1:14" x14ac:dyDescent="0.3">
      <c r="A12" s="18">
        <v>6652</v>
      </c>
      <c r="B12" s="18">
        <v>18</v>
      </c>
      <c r="C12" s="18" t="s">
        <v>80</v>
      </c>
      <c r="D12" s="18" t="s">
        <v>83</v>
      </c>
      <c r="E12" s="18" t="s">
        <v>85</v>
      </c>
      <c r="F12" s="18">
        <v>0</v>
      </c>
      <c r="G12" s="18"/>
      <c r="I12" s="133"/>
      <c r="J12" s="133"/>
      <c r="K12" s="133"/>
      <c r="L12" s="133"/>
      <c r="M12" s="133"/>
      <c r="N12" s="133"/>
    </row>
    <row r="13" spans="1:14" x14ac:dyDescent="0.3">
      <c r="A13" s="18">
        <v>6655</v>
      </c>
      <c r="B13" s="18">
        <v>18</v>
      </c>
      <c r="C13" s="18" t="s">
        <v>87</v>
      </c>
      <c r="D13" s="18" t="s">
        <v>81</v>
      </c>
      <c r="E13" s="18" t="s">
        <v>82</v>
      </c>
      <c r="F13" s="18">
        <v>9999</v>
      </c>
      <c r="G13" s="18"/>
    </row>
    <row r="14" spans="1:14" x14ac:dyDescent="0.3">
      <c r="A14" s="18">
        <v>6785</v>
      </c>
      <c r="B14" s="18">
        <v>18</v>
      </c>
      <c r="C14" s="18" t="s">
        <v>80</v>
      </c>
      <c r="D14" s="18" t="s">
        <v>83</v>
      </c>
      <c r="E14" s="18" t="s">
        <v>84</v>
      </c>
      <c r="F14" s="18">
        <v>1</v>
      </c>
      <c r="G14" s="18"/>
      <c r="I14" s="117" t="s">
        <v>88</v>
      </c>
      <c r="J14" s="117"/>
      <c r="K14" s="117"/>
      <c r="L14" s="117"/>
      <c r="M14" s="117"/>
      <c r="N14" s="117"/>
    </row>
    <row r="15" spans="1:14" x14ac:dyDescent="0.3">
      <c r="A15" s="18">
        <v>6786</v>
      </c>
      <c r="B15" s="18">
        <v>18</v>
      </c>
      <c r="C15" s="18" t="s">
        <v>80</v>
      </c>
      <c r="D15" s="18" t="s">
        <v>81</v>
      </c>
      <c r="E15" s="18" t="s">
        <v>84</v>
      </c>
      <c r="F15" s="18">
        <v>11</v>
      </c>
      <c r="G15" s="18">
        <v>6.2</v>
      </c>
      <c r="I15" s="117"/>
      <c r="J15" s="117"/>
      <c r="K15" s="117"/>
      <c r="L15" s="117"/>
      <c r="M15" s="117"/>
      <c r="N15" s="117"/>
    </row>
    <row r="16" spans="1:14" x14ac:dyDescent="0.3">
      <c r="A16" s="18">
        <v>6788</v>
      </c>
      <c r="B16" s="18">
        <v>18</v>
      </c>
      <c r="C16" s="18" t="s">
        <v>80</v>
      </c>
      <c r="D16" s="18" t="s">
        <v>81</v>
      </c>
      <c r="E16" s="18" t="s">
        <v>84</v>
      </c>
      <c r="F16" s="18">
        <v>1</v>
      </c>
      <c r="G16" s="18"/>
    </row>
    <row r="17" spans="1:14" x14ac:dyDescent="0.3">
      <c r="A17" s="18">
        <v>6805</v>
      </c>
      <c r="B17" s="18">
        <v>18</v>
      </c>
      <c r="C17" s="18" t="s">
        <v>80</v>
      </c>
      <c r="D17" s="18" t="s">
        <v>81</v>
      </c>
      <c r="E17" s="18" t="s">
        <v>84</v>
      </c>
      <c r="F17" s="18">
        <v>2</v>
      </c>
      <c r="G17" s="18">
        <v>16.399999999999999</v>
      </c>
      <c r="I17" s="117" t="s">
        <v>89</v>
      </c>
      <c r="J17" s="117"/>
      <c r="K17" s="117"/>
      <c r="L17" s="117"/>
      <c r="M17" s="117"/>
      <c r="N17" s="117"/>
    </row>
    <row r="18" spans="1:14" x14ac:dyDescent="0.3">
      <c r="A18" s="18">
        <v>6806</v>
      </c>
      <c r="B18" s="18">
        <v>18</v>
      </c>
      <c r="C18" s="18" t="s">
        <v>80</v>
      </c>
      <c r="D18" s="18" t="s">
        <v>81</v>
      </c>
      <c r="E18" s="18" t="s">
        <v>84</v>
      </c>
      <c r="F18" s="18">
        <v>11</v>
      </c>
      <c r="G18" s="18">
        <v>6.3</v>
      </c>
      <c r="I18" s="117"/>
      <c r="J18" s="117"/>
      <c r="K18" s="117"/>
      <c r="L18" s="117"/>
      <c r="M18" s="117"/>
      <c r="N18" s="117"/>
    </row>
    <row r="19" spans="1:14" x14ac:dyDescent="0.3">
      <c r="A19" s="18">
        <v>6807</v>
      </c>
      <c r="B19" s="18">
        <v>18</v>
      </c>
      <c r="C19" s="18" t="s">
        <v>80</v>
      </c>
      <c r="D19" s="18" t="s">
        <v>90</v>
      </c>
      <c r="E19" s="18" t="s">
        <v>84</v>
      </c>
      <c r="F19" s="18">
        <v>1</v>
      </c>
      <c r="G19" s="18"/>
      <c r="I19" s="117"/>
      <c r="J19" s="117"/>
      <c r="K19" s="117"/>
      <c r="L19" s="117"/>
      <c r="M19" s="117"/>
      <c r="N19" s="117"/>
    </row>
    <row r="20" spans="1:14" x14ac:dyDescent="0.3">
      <c r="A20" s="18">
        <v>6817</v>
      </c>
      <c r="B20" s="18">
        <v>18</v>
      </c>
      <c r="C20" s="18" t="s">
        <v>80</v>
      </c>
      <c r="D20" s="18" t="s">
        <v>81</v>
      </c>
      <c r="E20" s="18" t="s">
        <v>82</v>
      </c>
      <c r="F20" s="18">
        <v>1</v>
      </c>
      <c r="G20" s="18"/>
    </row>
    <row r="21" spans="1:14" x14ac:dyDescent="0.3">
      <c r="A21" s="18">
        <v>6818</v>
      </c>
      <c r="B21" s="18">
        <v>18</v>
      </c>
      <c r="C21" s="18" t="s">
        <v>80</v>
      </c>
      <c r="D21" s="18" t="s">
        <v>81</v>
      </c>
      <c r="E21" s="18" t="s">
        <v>84</v>
      </c>
      <c r="F21" s="18">
        <v>4</v>
      </c>
      <c r="G21" s="18">
        <v>14.6</v>
      </c>
    </row>
    <row r="22" spans="1:14" x14ac:dyDescent="0.3">
      <c r="A22" s="18">
        <v>6819</v>
      </c>
      <c r="B22" s="18">
        <v>18</v>
      </c>
      <c r="C22" s="18" t="s">
        <v>87</v>
      </c>
      <c r="D22" s="18" t="s">
        <v>81</v>
      </c>
      <c r="E22" s="18" t="s">
        <v>84</v>
      </c>
      <c r="F22" s="18">
        <v>9999</v>
      </c>
      <c r="G22" s="18"/>
    </row>
    <row r="23" spans="1:14" x14ac:dyDescent="0.3">
      <c r="A23" s="18">
        <v>6821</v>
      </c>
      <c r="B23" s="18">
        <v>18</v>
      </c>
      <c r="C23" s="18" t="s">
        <v>80</v>
      </c>
      <c r="D23" s="18" t="s">
        <v>91</v>
      </c>
      <c r="E23" s="18" t="s">
        <v>84</v>
      </c>
      <c r="F23" s="18">
        <v>0</v>
      </c>
      <c r="G23" s="18"/>
    </row>
    <row r="24" spans="1:14" x14ac:dyDescent="0.3">
      <c r="A24" s="18">
        <v>6822</v>
      </c>
      <c r="B24" s="18">
        <v>18</v>
      </c>
      <c r="C24" s="18" t="s">
        <v>80</v>
      </c>
      <c r="D24" s="18" t="s">
        <v>81</v>
      </c>
      <c r="E24" s="18" t="s">
        <v>84</v>
      </c>
      <c r="F24" s="18">
        <v>8</v>
      </c>
      <c r="G24" s="18">
        <v>11.9</v>
      </c>
    </row>
    <row r="25" spans="1:14" x14ac:dyDescent="0.3">
      <c r="A25" s="18">
        <v>6823</v>
      </c>
      <c r="B25" s="18">
        <v>18</v>
      </c>
      <c r="C25" s="18" t="s">
        <v>80</v>
      </c>
      <c r="D25" s="18" t="s">
        <v>81</v>
      </c>
      <c r="E25" s="18" t="s">
        <v>84</v>
      </c>
      <c r="F25" s="18">
        <v>1</v>
      </c>
      <c r="G25" s="18"/>
    </row>
    <row r="26" spans="1:14" x14ac:dyDescent="0.3">
      <c r="A26" s="18">
        <v>6827</v>
      </c>
      <c r="B26" s="18">
        <v>18</v>
      </c>
      <c r="C26" s="18" t="s">
        <v>87</v>
      </c>
      <c r="D26" s="18" t="s">
        <v>81</v>
      </c>
      <c r="E26" s="18" t="s">
        <v>84</v>
      </c>
      <c r="F26" s="18">
        <v>9999</v>
      </c>
      <c r="G26" s="18"/>
    </row>
    <row r="27" spans="1:14" x14ac:dyDescent="0.3">
      <c r="A27" s="18">
        <v>6830</v>
      </c>
      <c r="B27" s="18">
        <v>18</v>
      </c>
      <c r="C27" s="18" t="s">
        <v>80</v>
      </c>
      <c r="D27" s="18" t="s">
        <v>91</v>
      </c>
      <c r="E27" s="18" t="s">
        <v>84</v>
      </c>
      <c r="F27" s="18">
        <v>0</v>
      </c>
      <c r="G27" s="18"/>
    </row>
    <row r="28" spans="1:14" x14ac:dyDescent="0.3">
      <c r="A28" s="18">
        <v>6839</v>
      </c>
      <c r="B28" s="18">
        <v>18</v>
      </c>
      <c r="C28" s="18" t="s">
        <v>80</v>
      </c>
      <c r="D28" s="18" t="s">
        <v>91</v>
      </c>
      <c r="E28" s="18" t="s">
        <v>84</v>
      </c>
      <c r="F28" s="18">
        <v>0</v>
      </c>
      <c r="G28" s="18"/>
    </row>
    <row r="29" spans="1:14" x14ac:dyDescent="0.3">
      <c r="A29" s="18">
        <v>6845</v>
      </c>
      <c r="B29" s="18">
        <v>18</v>
      </c>
      <c r="C29" s="18" t="s">
        <v>80</v>
      </c>
      <c r="D29" s="18" t="s">
        <v>90</v>
      </c>
      <c r="E29" s="18" t="s">
        <v>84</v>
      </c>
      <c r="F29" s="18">
        <v>0</v>
      </c>
      <c r="G29" s="18"/>
    </row>
    <row r="30" spans="1:14" x14ac:dyDescent="0.3">
      <c r="A30" s="18">
        <v>6904</v>
      </c>
      <c r="B30" s="18">
        <v>18</v>
      </c>
      <c r="C30" s="18" t="s">
        <v>80</v>
      </c>
      <c r="D30" s="18" t="s">
        <v>81</v>
      </c>
      <c r="E30" s="18" t="s">
        <v>82</v>
      </c>
      <c r="F30" s="18">
        <v>6</v>
      </c>
      <c r="G30" s="18"/>
    </row>
    <row r="31" spans="1:14" x14ac:dyDescent="0.3">
      <c r="A31" s="18">
        <v>6924</v>
      </c>
      <c r="B31" s="18">
        <v>18</v>
      </c>
      <c r="C31" s="18" t="s">
        <v>80</v>
      </c>
      <c r="D31" s="18" t="s">
        <v>90</v>
      </c>
      <c r="E31" s="18" t="s">
        <v>85</v>
      </c>
      <c r="F31" s="18">
        <v>0</v>
      </c>
      <c r="G31" s="18"/>
    </row>
    <row r="32" spans="1:14" x14ac:dyDescent="0.3">
      <c r="A32" s="18">
        <v>6997</v>
      </c>
      <c r="B32" s="18">
        <v>18</v>
      </c>
      <c r="C32" s="18" t="s">
        <v>87</v>
      </c>
      <c r="D32" s="18" t="s">
        <v>81</v>
      </c>
      <c r="E32" s="18" t="s">
        <v>82</v>
      </c>
      <c r="F32" s="18">
        <v>9999</v>
      </c>
      <c r="G32" s="18"/>
    </row>
    <row r="33" spans="1:7" x14ac:dyDescent="0.3">
      <c r="A33" s="18">
        <v>6998</v>
      </c>
      <c r="B33" s="18">
        <v>18</v>
      </c>
      <c r="C33" s="18" t="s">
        <v>87</v>
      </c>
      <c r="D33" s="18" t="s">
        <v>81</v>
      </c>
      <c r="E33" s="18" t="s">
        <v>84</v>
      </c>
      <c r="F33" s="18">
        <v>9999</v>
      </c>
      <c r="G33" s="18"/>
    </row>
    <row r="34" spans="1:7" x14ac:dyDescent="0.3">
      <c r="A34" s="18">
        <v>7001</v>
      </c>
      <c r="B34" s="18">
        <v>18</v>
      </c>
      <c r="C34" s="18" t="s">
        <v>80</v>
      </c>
      <c r="D34" s="18" t="s">
        <v>81</v>
      </c>
      <c r="E34" s="18" t="s">
        <v>85</v>
      </c>
      <c r="F34" s="18">
        <v>0</v>
      </c>
      <c r="G34" s="18"/>
    </row>
    <row r="35" spans="1:7" x14ac:dyDescent="0.3">
      <c r="A35" s="18">
        <v>7002</v>
      </c>
      <c r="B35" s="18">
        <v>18</v>
      </c>
      <c r="C35" s="18" t="s">
        <v>87</v>
      </c>
      <c r="D35" s="18" t="s">
        <v>81</v>
      </c>
      <c r="E35" s="18" t="s">
        <v>82</v>
      </c>
      <c r="F35" s="18">
        <v>9999</v>
      </c>
      <c r="G35" s="18"/>
    </row>
    <row r="36" spans="1:7" x14ac:dyDescent="0.3">
      <c r="A36" s="18">
        <v>7011</v>
      </c>
      <c r="B36" s="18">
        <v>18</v>
      </c>
      <c r="C36" s="18" t="s">
        <v>80</v>
      </c>
      <c r="D36" s="18" t="s">
        <v>81</v>
      </c>
      <c r="E36" s="18" t="s">
        <v>85</v>
      </c>
      <c r="F36" s="18">
        <v>0</v>
      </c>
      <c r="G36" s="18"/>
    </row>
    <row r="37" spans="1:7" x14ac:dyDescent="0.3">
      <c r="A37" s="18">
        <v>7014</v>
      </c>
      <c r="B37" s="18">
        <v>18</v>
      </c>
      <c r="C37" s="18" t="s">
        <v>87</v>
      </c>
      <c r="D37" s="18" t="s">
        <v>81</v>
      </c>
      <c r="E37" s="18" t="s">
        <v>82</v>
      </c>
      <c r="F37" s="18">
        <v>9999</v>
      </c>
      <c r="G37" s="18"/>
    </row>
    <row r="38" spans="1:7" x14ac:dyDescent="0.3">
      <c r="A38" s="18">
        <v>7019</v>
      </c>
      <c r="B38" s="18">
        <v>18</v>
      </c>
      <c r="C38" s="18" t="s">
        <v>80</v>
      </c>
      <c r="D38" s="18" t="s">
        <v>81</v>
      </c>
      <c r="E38" s="18" t="s">
        <v>85</v>
      </c>
      <c r="F38" s="18">
        <v>3</v>
      </c>
      <c r="G38" s="18"/>
    </row>
    <row r="39" spans="1:7" x14ac:dyDescent="0.3">
      <c r="A39" s="18">
        <v>7020</v>
      </c>
      <c r="B39" s="18">
        <v>18</v>
      </c>
      <c r="C39" s="18" t="s">
        <v>87</v>
      </c>
      <c r="D39" s="18" t="s">
        <v>81</v>
      </c>
      <c r="E39" s="18" t="s">
        <v>82</v>
      </c>
      <c r="F39" s="18">
        <v>9999</v>
      </c>
      <c r="G39" s="18"/>
    </row>
    <row r="40" spans="1:7" x14ac:dyDescent="0.3">
      <c r="A40" s="18">
        <v>7027</v>
      </c>
      <c r="B40" s="18">
        <v>18</v>
      </c>
      <c r="C40" s="18" t="s">
        <v>80</v>
      </c>
      <c r="D40" s="18" t="s">
        <v>81</v>
      </c>
      <c r="E40" s="18" t="s">
        <v>82</v>
      </c>
      <c r="F40" s="18">
        <v>0</v>
      </c>
      <c r="G40" s="18"/>
    </row>
    <row r="41" spans="1:7" x14ac:dyDescent="0.3">
      <c r="A41" s="18">
        <v>7032</v>
      </c>
      <c r="B41" s="18">
        <v>18</v>
      </c>
      <c r="C41" s="18" t="s">
        <v>80</v>
      </c>
      <c r="D41" s="18" t="s">
        <v>81</v>
      </c>
      <c r="E41" s="18" t="s">
        <v>85</v>
      </c>
      <c r="F41" s="18">
        <v>0</v>
      </c>
      <c r="G41" s="18"/>
    </row>
    <row r="42" spans="1:7" x14ac:dyDescent="0.3">
      <c r="A42" s="18">
        <v>7034</v>
      </c>
      <c r="B42" s="18">
        <v>18</v>
      </c>
      <c r="C42" s="18" t="s">
        <v>80</v>
      </c>
      <c r="D42" s="18" t="s">
        <v>91</v>
      </c>
      <c r="E42" s="18" t="s">
        <v>85</v>
      </c>
      <c r="F42" s="18">
        <v>0</v>
      </c>
      <c r="G42" s="18"/>
    </row>
    <row r="43" spans="1:7" x14ac:dyDescent="0.3">
      <c r="A43" s="18">
        <v>7037</v>
      </c>
      <c r="B43" s="18">
        <v>18</v>
      </c>
      <c r="C43" s="18" t="s">
        <v>80</v>
      </c>
      <c r="D43" s="18" t="s">
        <v>81</v>
      </c>
      <c r="E43" s="18" t="s">
        <v>85</v>
      </c>
      <c r="F43" s="18">
        <v>3</v>
      </c>
      <c r="G43" s="18"/>
    </row>
    <row r="44" spans="1:7" x14ac:dyDescent="0.3">
      <c r="A44" s="18">
        <v>7038</v>
      </c>
      <c r="B44" s="18">
        <v>18</v>
      </c>
      <c r="C44" s="18" t="s">
        <v>87</v>
      </c>
      <c r="D44" s="18" t="s">
        <v>81</v>
      </c>
      <c r="E44" s="18" t="s">
        <v>85</v>
      </c>
      <c r="F44" s="18">
        <v>9999</v>
      </c>
      <c r="G44" s="18"/>
    </row>
    <row r="45" spans="1:7" x14ac:dyDescent="0.3">
      <c r="A45" s="18">
        <v>7102</v>
      </c>
      <c r="B45" s="18">
        <v>18</v>
      </c>
      <c r="C45" s="18" t="s">
        <v>80</v>
      </c>
      <c r="D45" s="18" t="s">
        <v>81</v>
      </c>
      <c r="E45" s="18" t="s">
        <v>82</v>
      </c>
      <c r="F45" s="18">
        <v>6</v>
      </c>
      <c r="G45" s="18"/>
    </row>
    <row r="46" spans="1:7" x14ac:dyDescent="0.3">
      <c r="A46" s="18">
        <v>7103</v>
      </c>
      <c r="B46" s="18">
        <v>18</v>
      </c>
      <c r="C46" s="18" t="s">
        <v>87</v>
      </c>
      <c r="D46" s="18" t="s">
        <v>81</v>
      </c>
      <c r="E46" s="18" t="s">
        <v>92</v>
      </c>
      <c r="F46" s="18">
        <v>9999</v>
      </c>
      <c r="G46" s="18"/>
    </row>
    <row r="47" spans="1:7" x14ac:dyDescent="0.3">
      <c r="A47" s="18">
        <v>7104</v>
      </c>
      <c r="B47" s="18">
        <v>18</v>
      </c>
      <c r="C47" s="18" t="s">
        <v>80</v>
      </c>
      <c r="D47" s="18" t="s">
        <v>81</v>
      </c>
      <c r="E47" s="18" t="s">
        <v>84</v>
      </c>
      <c r="F47" s="18">
        <v>9</v>
      </c>
      <c r="G47" s="18">
        <v>9.6</v>
      </c>
    </row>
    <row r="48" spans="1:7" x14ac:dyDescent="0.3">
      <c r="A48" s="18">
        <v>7105</v>
      </c>
      <c r="B48" s="18">
        <v>18</v>
      </c>
      <c r="C48" s="18" t="s">
        <v>87</v>
      </c>
      <c r="D48" s="18" t="s">
        <v>81</v>
      </c>
      <c r="E48" s="18" t="s">
        <v>92</v>
      </c>
      <c r="F48" s="18">
        <v>9999</v>
      </c>
      <c r="G48" s="18"/>
    </row>
    <row r="49" spans="1:7" x14ac:dyDescent="0.3">
      <c r="A49" s="18">
        <v>7106</v>
      </c>
      <c r="B49" s="18">
        <v>18</v>
      </c>
      <c r="C49" s="18" t="s">
        <v>87</v>
      </c>
      <c r="D49" s="18" t="s">
        <v>81</v>
      </c>
      <c r="E49" s="18" t="s">
        <v>92</v>
      </c>
      <c r="F49" s="18">
        <v>9999</v>
      </c>
      <c r="G49" s="18"/>
    </row>
    <row r="50" spans="1:7" x14ac:dyDescent="0.3">
      <c r="A50" s="18">
        <v>7107</v>
      </c>
      <c r="B50" s="18">
        <v>18</v>
      </c>
      <c r="C50" s="18" t="s">
        <v>87</v>
      </c>
      <c r="D50" s="18" t="s">
        <v>81</v>
      </c>
      <c r="E50" s="18" t="s">
        <v>84</v>
      </c>
      <c r="F50" s="18">
        <v>9999</v>
      </c>
      <c r="G50" s="18"/>
    </row>
    <row r="51" spans="1:7" x14ac:dyDescent="0.3">
      <c r="A51" s="18">
        <v>7109</v>
      </c>
      <c r="B51" s="18">
        <v>18</v>
      </c>
      <c r="C51" s="18" t="s">
        <v>80</v>
      </c>
      <c r="D51" s="18" t="s">
        <v>81</v>
      </c>
      <c r="E51" s="18" t="s">
        <v>84</v>
      </c>
      <c r="F51" s="18">
        <v>0</v>
      </c>
      <c r="G51" s="18"/>
    </row>
    <row r="52" spans="1:7" x14ac:dyDescent="0.3">
      <c r="A52" s="18">
        <v>7110</v>
      </c>
      <c r="B52" s="18">
        <v>18</v>
      </c>
      <c r="C52" s="18" t="s">
        <v>80</v>
      </c>
      <c r="D52" s="18" t="s">
        <v>81</v>
      </c>
      <c r="E52" s="18" t="s">
        <v>84</v>
      </c>
      <c r="F52" s="18">
        <v>0</v>
      </c>
      <c r="G52" s="18"/>
    </row>
    <row r="53" spans="1:7" x14ac:dyDescent="0.3">
      <c r="A53" s="18">
        <v>7111</v>
      </c>
      <c r="B53" s="18">
        <v>18</v>
      </c>
      <c r="C53" s="18" t="s">
        <v>80</v>
      </c>
      <c r="D53" s="18" t="s">
        <v>81</v>
      </c>
      <c r="E53" s="18" t="s">
        <v>84</v>
      </c>
      <c r="F53" s="18">
        <v>5</v>
      </c>
      <c r="G53" s="18">
        <v>12.4</v>
      </c>
    </row>
    <row r="54" spans="1:7" x14ac:dyDescent="0.3">
      <c r="A54" s="18">
        <v>7113</v>
      </c>
      <c r="B54" s="18">
        <v>18</v>
      </c>
      <c r="C54" s="18" t="s">
        <v>80</v>
      </c>
      <c r="D54" s="18" t="s">
        <v>81</v>
      </c>
      <c r="E54" s="18" t="s">
        <v>82</v>
      </c>
      <c r="F54" s="18">
        <v>6</v>
      </c>
      <c r="G54" s="18"/>
    </row>
    <row r="55" spans="1:7" x14ac:dyDescent="0.3">
      <c r="A55" s="18">
        <v>7115</v>
      </c>
      <c r="B55" s="18">
        <v>18</v>
      </c>
      <c r="C55" s="18" t="s">
        <v>80</v>
      </c>
      <c r="D55" s="18" t="s">
        <v>81</v>
      </c>
      <c r="E55" s="18" t="s">
        <v>82</v>
      </c>
      <c r="F55" s="18">
        <v>3</v>
      </c>
      <c r="G55" s="18">
        <v>19.2</v>
      </c>
    </row>
    <row r="56" spans="1:7" x14ac:dyDescent="0.3">
      <c r="A56" s="18">
        <v>7117</v>
      </c>
      <c r="B56" s="18">
        <v>18</v>
      </c>
      <c r="C56" s="18" t="s">
        <v>80</v>
      </c>
      <c r="D56" s="18" t="s">
        <v>81</v>
      </c>
      <c r="E56" s="18" t="s">
        <v>84</v>
      </c>
      <c r="F56" s="18">
        <v>12</v>
      </c>
      <c r="G56" s="18">
        <v>7.4</v>
      </c>
    </row>
    <row r="57" spans="1:7" x14ac:dyDescent="0.3">
      <c r="A57" s="18">
        <v>7118</v>
      </c>
      <c r="B57" s="18">
        <v>18</v>
      </c>
      <c r="C57" s="18" t="s">
        <v>80</v>
      </c>
      <c r="D57" s="18" t="s">
        <v>81</v>
      </c>
      <c r="E57" s="18" t="s">
        <v>84</v>
      </c>
      <c r="F57" s="18">
        <v>7</v>
      </c>
      <c r="G57" s="18">
        <v>13.6</v>
      </c>
    </row>
    <row r="58" spans="1:7" x14ac:dyDescent="0.3">
      <c r="A58" s="18">
        <v>7119</v>
      </c>
      <c r="B58" s="18">
        <v>18</v>
      </c>
      <c r="C58" s="18" t="s">
        <v>80</v>
      </c>
      <c r="D58" s="18" t="s">
        <v>81</v>
      </c>
      <c r="E58" s="18" t="s">
        <v>84</v>
      </c>
      <c r="F58" s="18">
        <v>0</v>
      </c>
      <c r="G58" s="18"/>
    </row>
    <row r="59" spans="1:7" x14ac:dyDescent="0.3">
      <c r="A59" s="18">
        <v>7120</v>
      </c>
      <c r="B59" s="18">
        <v>18</v>
      </c>
      <c r="C59" s="18" t="s">
        <v>80</v>
      </c>
      <c r="D59" s="18" t="s">
        <v>81</v>
      </c>
      <c r="E59" s="18" t="s">
        <v>84</v>
      </c>
      <c r="F59" s="18">
        <v>12</v>
      </c>
      <c r="G59" s="18">
        <v>13.4</v>
      </c>
    </row>
    <row r="60" spans="1:7" x14ac:dyDescent="0.3">
      <c r="A60" s="18">
        <v>7121</v>
      </c>
      <c r="B60" s="18">
        <v>18</v>
      </c>
      <c r="C60" s="18" t="s">
        <v>80</v>
      </c>
      <c r="D60" s="18" t="s">
        <v>81</v>
      </c>
      <c r="E60" s="18" t="s">
        <v>84</v>
      </c>
      <c r="F60" s="18">
        <v>11</v>
      </c>
      <c r="G60" s="18">
        <v>22.6</v>
      </c>
    </row>
    <row r="61" spans="1:7" x14ac:dyDescent="0.3">
      <c r="A61" s="18">
        <v>7122</v>
      </c>
      <c r="B61" s="18">
        <v>18</v>
      </c>
      <c r="C61" s="18" t="s">
        <v>80</v>
      </c>
      <c r="D61" s="18" t="s">
        <v>81</v>
      </c>
      <c r="E61" s="18" t="s">
        <v>84</v>
      </c>
      <c r="F61" s="18">
        <v>6</v>
      </c>
      <c r="G61" s="18">
        <v>14</v>
      </c>
    </row>
    <row r="62" spans="1:7" x14ac:dyDescent="0.3">
      <c r="A62" s="18">
        <v>7128</v>
      </c>
      <c r="B62" s="18">
        <v>18</v>
      </c>
      <c r="C62" s="18" t="s">
        <v>80</v>
      </c>
      <c r="D62" s="18" t="s">
        <v>81</v>
      </c>
      <c r="E62" s="18" t="s">
        <v>84</v>
      </c>
      <c r="F62" s="18">
        <v>3</v>
      </c>
      <c r="G62" s="18"/>
    </row>
    <row r="63" spans="1:7" x14ac:dyDescent="0.3">
      <c r="A63" s="18">
        <v>7129</v>
      </c>
      <c r="B63" s="18">
        <v>18</v>
      </c>
      <c r="C63" s="18" t="s">
        <v>80</v>
      </c>
      <c r="D63" s="18" t="s">
        <v>81</v>
      </c>
      <c r="E63" s="18" t="s">
        <v>84</v>
      </c>
      <c r="F63" s="18">
        <v>7</v>
      </c>
      <c r="G63" s="18">
        <v>12.3</v>
      </c>
    </row>
    <row r="64" spans="1:7" x14ac:dyDescent="0.3">
      <c r="A64" s="18">
        <v>7130</v>
      </c>
      <c r="B64" s="18">
        <v>18</v>
      </c>
      <c r="C64" s="18" t="s">
        <v>87</v>
      </c>
      <c r="D64" s="18" t="s">
        <v>81</v>
      </c>
      <c r="E64" s="18" t="s">
        <v>92</v>
      </c>
      <c r="F64" s="18">
        <v>9999</v>
      </c>
      <c r="G64" s="18"/>
    </row>
    <row r="65" spans="1:7" x14ac:dyDescent="0.3">
      <c r="A65" s="18">
        <v>7132</v>
      </c>
      <c r="B65" s="18">
        <v>18</v>
      </c>
      <c r="C65" s="18" t="s">
        <v>80</v>
      </c>
      <c r="D65" s="18" t="s">
        <v>81</v>
      </c>
      <c r="E65" s="18" t="s">
        <v>92</v>
      </c>
      <c r="F65" s="18">
        <v>15</v>
      </c>
      <c r="G65" s="18">
        <v>20.5</v>
      </c>
    </row>
    <row r="66" spans="1:7" x14ac:dyDescent="0.3">
      <c r="A66" s="18">
        <v>7133</v>
      </c>
      <c r="B66" s="18">
        <v>18</v>
      </c>
      <c r="C66" s="18" t="s">
        <v>80</v>
      </c>
      <c r="D66" s="18" t="s">
        <v>81</v>
      </c>
      <c r="E66" s="18" t="s">
        <v>82</v>
      </c>
      <c r="F66" s="18">
        <v>6</v>
      </c>
      <c r="G66" s="18">
        <v>12.2</v>
      </c>
    </row>
    <row r="67" spans="1:7" x14ac:dyDescent="0.3">
      <c r="A67" s="18">
        <v>7134</v>
      </c>
      <c r="B67" s="18">
        <v>18</v>
      </c>
      <c r="C67" s="18" t="s">
        <v>80</v>
      </c>
      <c r="D67" s="18" t="s">
        <v>81</v>
      </c>
      <c r="E67" s="18" t="s">
        <v>82</v>
      </c>
      <c r="F67" s="18">
        <v>6</v>
      </c>
      <c r="G67" s="18">
        <v>11.6</v>
      </c>
    </row>
    <row r="68" spans="1:7" x14ac:dyDescent="0.3">
      <c r="A68" s="18">
        <v>7136</v>
      </c>
      <c r="B68" s="18">
        <v>18</v>
      </c>
      <c r="C68" s="18" t="s">
        <v>87</v>
      </c>
      <c r="D68" s="18" t="s">
        <v>81</v>
      </c>
      <c r="E68" s="18" t="s">
        <v>92</v>
      </c>
      <c r="F68" s="18">
        <v>9999</v>
      </c>
      <c r="G68" s="18"/>
    </row>
    <row r="69" spans="1:7" x14ac:dyDescent="0.3">
      <c r="A69" s="18">
        <v>7145</v>
      </c>
      <c r="B69" s="18">
        <v>18</v>
      </c>
      <c r="C69" s="18" t="s">
        <v>80</v>
      </c>
      <c r="D69" s="18" t="s">
        <v>81</v>
      </c>
      <c r="E69" s="18" t="s">
        <v>82</v>
      </c>
      <c r="F69" s="18">
        <v>5</v>
      </c>
      <c r="G69" s="18"/>
    </row>
    <row r="70" spans="1:7" x14ac:dyDescent="0.3">
      <c r="A70" s="18">
        <v>7146</v>
      </c>
      <c r="B70" s="18">
        <v>18</v>
      </c>
      <c r="C70" s="18" t="s">
        <v>80</v>
      </c>
      <c r="D70" s="18" t="s">
        <v>81</v>
      </c>
      <c r="E70" s="18" t="s">
        <v>84</v>
      </c>
      <c r="F70" s="18">
        <v>6</v>
      </c>
      <c r="G70" s="18"/>
    </row>
    <row r="71" spans="1:7" x14ac:dyDescent="0.3">
      <c r="A71" s="18">
        <v>7150</v>
      </c>
      <c r="B71" s="18">
        <v>18</v>
      </c>
      <c r="C71" s="18" t="s">
        <v>80</v>
      </c>
      <c r="D71" s="18" t="s">
        <v>81</v>
      </c>
      <c r="E71" s="18" t="s">
        <v>82</v>
      </c>
      <c r="F71" s="18">
        <v>6</v>
      </c>
      <c r="G71" s="18">
        <v>15.2</v>
      </c>
    </row>
    <row r="72" spans="1:7" x14ac:dyDescent="0.3">
      <c r="A72" s="18">
        <v>7155</v>
      </c>
      <c r="B72" s="18">
        <v>18</v>
      </c>
      <c r="C72" s="18" t="s">
        <v>80</v>
      </c>
      <c r="D72" s="18" t="s">
        <v>81</v>
      </c>
      <c r="E72" s="18" t="s">
        <v>82</v>
      </c>
      <c r="F72" s="18">
        <v>6</v>
      </c>
      <c r="G72" s="18">
        <v>16.600000000000001</v>
      </c>
    </row>
    <row r="73" spans="1:7" x14ac:dyDescent="0.3">
      <c r="A73" s="18">
        <v>7163</v>
      </c>
      <c r="B73" s="18">
        <v>18</v>
      </c>
      <c r="C73" s="18" t="s">
        <v>80</v>
      </c>
      <c r="D73" s="18" t="s">
        <v>81</v>
      </c>
      <c r="E73" s="18" t="s">
        <v>85</v>
      </c>
      <c r="F73" s="18">
        <v>1</v>
      </c>
      <c r="G73" s="18"/>
    </row>
    <row r="74" spans="1:7" x14ac:dyDescent="0.3">
      <c r="A74" s="18">
        <v>7194</v>
      </c>
      <c r="B74" s="18">
        <v>18</v>
      </c>
      <c r="C74" s="18" t="s">
        <v>80</v>
      </c>
      <c r="D74" s="18" t="s">
        <v>81</v>
      </c>
      <c r="E74" s="18" t="s">
        <v>82</v>
      </c>
      <c r="F74" s="18">
        <v>2</v>
      </c>
      <c r="G74" s="18"/>
    </row>
    <row r="75" spans="1:7" x14ac:dyDescent="0.3">
      <c r="A75" s="18">
        <v>7196</v>
      </c>
      <c r="B75" s="18">
        <v>18</v>
      </c>
      <c r="C75" s="18" t="s">
        <v>87</v>
      </c>
      <c r="D75" s="18" t="s">
        <v>81</v>
      </c>
      <c r="E75" s="18" t="s">
        <v>82</v>
      </c>
      <c r="F75" s="18">
        <v>9999</v>
      </c>
      <c r="G75" s="18"/>
    </row>
    <row r="76" spans="1:7" x14ac:dyDescent="0.3">
      <c r="A76" s="18">
        <v>7229</v>
      </c>
      <c r="B76" s="18">
        <v>18</v>
      </c>
      <c r="C76" s="18" t="s">
        <v>80</v>
      </c>
      <c r="D76" s="18" t="s">
        <v>81</v>
      </c>
      <c r="E76" s="18" t="s">
        <v>84</v>
      </c>
      <c r="F76" s="18">
        <v>2</v>
      </c>
      <c r="G76" s="18"/>
    </row>
    <row r="77" spans="1:7" x14ac:dyDescent="0.3">
      <c r="A77" s="18">
        <v>7234</v>
      </c>
      <c r="B77" s="18">
        <v>18</v>
      </c>
      <c r="C77" s="18" t="s">
        <v>80</v>
      </c>
      <c r="D77" s="18" t="s">
        <v>81</v>
      </c>
      <c r="E77" s="18" t="s">
        <v>82</v>
      </c>
      <c r="F77" s="18">
        <v>14</v>
      </c>
      <c r="G77" s="18">
        <v>7.8</v>
      </c>
    </row>
    <row r="78" spans="1:7" x14ac:dyDescent="0.3">
      <c r="A78" s="18">
        <v>7237</v>
      </c>
      <c r="B78" s="18">
        <v>18</v>
      </c>
      <c r="C78" s="18" t="s">
        <v>80</v>
      </c>
      <c r="D78" s="18" t="s">
        <v>81</v>
      </c>
      <c r="E78" s="18" t="s">
        <v>84</v>
      </c>
      <c r="F78" s="18">
        <v>13</v>
      </c>
      <c r="G78" s="18">
        <v>9.6999999999999993</v>
      </c>
    </row>
    <row r="79" spans="1:7" x14ac:dyDescent="0.3">
      <c r="A79" s="18">
        <v>7240</v>
      </c>
      <c r="B79" s="18">
        <v>18</v>
      </c>
      <c r="C79" s="18" t="s">
        <v>80</v>
      </c>
      <c r="D79" s="18" t="s">
        <v>81</v>
      </c>
      <c r="E79" s="18" t="s">
        <v>84</v>
      </c>
      <c r="F79" s="18">
        <v>2</v>
      </c>
      <c r="G79" s="18"/>
    </row>
    <row r="80" spans="1:7" x14ac:dyDescent="0.3">
      <c r="A80" s="18">
        <v>7242</v>
      </c>
      <c r="B80" s="18">
        <v>18</v>
      </c>
      <c r="C80" s="18" t="s">
        <v>80</v>
      </c>
      <c r="D80" s="18" t="s">
        <v>81</v>
      </c>
      <c r="E80" s="18" t="s">
        <v>84</v>
      </c>
      <c r="F80" s="18">
        <v>2</v>
      </c>
      <c r="G80" s="18">
        <v>17.100000000000001</v>
      </c>
    </row>
    <row r="81" spans="1:7" x14ac:dyDescent="0.3">
      <c r="A81" s="18">
        <v>7263</v>
      </c>
      <c r="B81" s="18">
        <v>18</v>
      </c>
      <c r="C81" s="18" t="s">
        <v>80</v>
      </c>
      <c r="D81" s="18" t="s">
        <v>91</v>
      </c>
      <c r="E81" s="18" t="s">
        <v>82</v>
      </c>
      <c r="F81" s="18">
        <v>0</v>
      </c>
      <c r="G81" s="18"/>
    </row>
    <row r="82" spans="1:7" x14ac:dyDescent="0.3">
      <c r="A82" s="18">
        <v>7265</v>
      </c>
      <c r="B82" s="18">
        <v>18</v>
      </c>
      <c r="C82" s="18" t="s">
        <v>80</v>
      </c>
      <c r="D82" s="18" t="s">
        <v>81</v>
      </c>
      <c r="E82" s="18" t="s">
        <v>82</v>
      </c>
      <c r="F82" s="18">
        <v>12</v>
      </c>
      <c r="G82" s="18">
        <v>18</v>
      </c>
    </row>
    <row r="83" spans="1:7" x14ac:dyDescent="0.3">
      <c r="A83" s="18">
        <v>7276</v>
      </c>
      <c r="B83" s="18">
        <v>18</v>
      </c>
      <c r="C83" s="18" t="s">
        <v>80</v>
      </c>
      <c r="D83" s="18" t="s">
        <v>81</v>
      </c>
      <c r="E83" s="18" t="s">
        <v>82</v>
      </c>
      <c r="F83" s="18">
        <v>1</v>
      </c>
      <c r="G83" s="18"/>
    </row>
    <row r="84" spans="1:7" x14ac:dyDescent="0.3">
      <c r="A84" s="18">
        <v>7278</v>
      </c>
      <c r="B84" s="18">
        <v>18</v>
      </c>
      <c r="C84" s="18" t="s">
        <v>87</v>
      </c>
      <c r="D84" s="18" t="s">
        <v>81</v>
      </c>
      <c r="E84" s="18" t="s">
        <v>85</v>
      </c>
      <c r="F84" s="18">
        <v>9999</v>
      </c>
      <c r="G84" s="18"/>
    </row>
    <row r="85" spans="1:7" x14ac:dyDescent="0.3">
      <c r="A85" s="18">
        <v>7279</v>
      </c>
      <c r="B85" s="18">
        <v>18</v>
      </c>
      <c r="C85" s="18" t="s">
        <v>87</v>
      </c>
      <c r="D85" s="18" t="s">
        <v>81</v>
      </c>
      <c r="E85" s="18" t="s">
        <v>82</v>
      </c>
      <c r="F85" s="18">
        <v>9999</v>
      </c>
      <c r="G85" s="18"/>
    </row>
    <row r="86" spans="1:7" x14ac:dyDescent="0.3">
      <c r="A86" s="18">
        <v>7282</v>
      </c>
      <c r="B86" s="18">
        <v>18</v>
      </c>
      <c r="C86" s="18" t="s">
        <v>80</v>
      </c>
      <c r="D86" s="18" t="s">
        <v>81</v>
      </c>
      <c r="E86" s="18" t="s">
        <v>85</v>
      </c>
      <c r="F86" s="18">
        <v>0</v>
      </c>
      <c r="G86" s="18"/>
    </row>
    <row r="87" spans="1:7" x14ac:dyDescent="0.3">
      <c r="A87" s="18">
        <v>7286</v>
      </c>
      <c r="B87" s="18">
        <v>18</v>
      </c>
      <c r="C87" s="18" t="s">
        <v>87</v>
      </c>
      <c r="D87" s="18" t="s">
        <v>81</v>
      </c>
      <c r="E87" s="18" t="s">
        <v>84</v>
      </c>
      <c r="F87" s="18">
        <v>9999</v>
      </c>
      <c r="G87" s="18"/>
    </row>
    <row r="88" spans="1:7" x14ac:dyDescent="0.3">
      <c r="A88" s="18">
        <v>7299</v>
      </c>
      <c r="B88" s="18">
        <v>18</v>
      </c>
      <c r="C88" s="18" t="s">
        <v>87</v>
      </c>
      <c r="D88" s="18" t="s">
        <v>81</v>
      </c>
      <c r="E88" s="18" t="s">
        <v>84</v>
      </c>
      <c r="F88" s="18">
        <v>9999</v>
      </c>
      <c r="G88" s="18"/>
    </row>
    <row r="89" spans="1:7" x14ac:dyDescent="0.3">
      <c r="A89" s="18">
        <v>7300</v>
      </c>
      <c r="B89" s="18">
        <v>18</v>
      </c>
      <c r="C89" s="18" t="s">
        <v>87</v>
      </c>
      <c r="D89" s="18" t="s">
        <v>81</v>
      </c>
      <c r="E89" s="18" t="s">
        <v>84</v>
      </c>
      <c r="F89" s="18">
        <v>9999</v>
      </c>
      <c r="G89" s="18"/>
    </row>
    <row r="90" spans="1:7" x14ac:dyDescent="0.3">
      <c r="A90" s="18">
        <v>7311</v>
      </c>
      <c r="B90" s="18">
        <v>18</v>
      </c>
      <c r="C90" s="18" t="s">
        <v>80</v>
      </c>
      <c r="D90" s="18" t="s">
        <v>91</v>
      </c>
      <c r="E90" s="18" t="s">
        <v>82</v>
      </c>
      <c r="F90" s="18">
        <v>0</v>
      </c>
      <c r="G90" s="18"/>
    </row>
    <row r="91" spans="1:7" x14ac:dyDescent="0.3">
      <c r="A91" s="18">
        <v>7357</v>
      </c>
      <c r="B91" s="18">
        <v>18</v>
      </c>
      <c r="C91" s="18" t="s">
        <v>80</v>
      </c>
      <c r="D91" s="18" t="s">
        <v>81</v>
      </c>
      <c r="E91" s="18" t="s">
        <v>84</v>
      </c>
      <c r="F91" s="18">
        <v>10</v>
      </c>
      <c r="G91" s="18">
        <v>10.8</v>
      </c>
    </row>
    <row r="92" spans="1:7" x14ac:dyDescent="0.3">
      <c r="A92" s="18">
        <v>7359</v>
      </c>
      <c r="B92" s="18">
        <v>18</v>
      </c>
      <c r="C92" s="18" t="s">
        <v>80</v>
      </c>
      <c r="D92" s="18" t="s">
        <v>81</v>
      </c>
      <c r="E92" s="18" t="s">
        <v>82</v>
      </c>
      <c r="F92" s="18">
        <v>8</v>
      </c>
      <c r="G92" s="18">
        <v>12.4</v>
      </c>
    </row>
    <row r="93" spans="1:7" x14ac:dyDescent="0.3">
      <c r="A93" s="18">
        <v>7375</v>
      </c>
      <c r="B93" s="18">
        <v>18</v>
      </c>
      <c r="C93" s="18" t="s">
        <v>80</v>
      </c>
      <c r="D93" s="18" t="s">
        <v>81</v>
      </c>
      <c r="E93" s="18" t="s">
        <v>84</v>
      </c>
      <c r="F93" s="18">
        <v>6</v>
      </c>
      <c r="G93" s="18">
        <v>13.6</v>
      </c>
    </row>
    <row r="94" spans="1:7" x14ac:dyDescent="0.3">
      <c r="A94" s="18">
        <v>7376</v>
      </c>
      <c r="B94" s="18">
        <v>18</v>
      </c>
      <c r="C94" s="18" t="s">
        <v>80</v>
      </c>
      <c r="D94" s="18" t="s">
        <v>81</v>
      </c>
      <c r="E94" s="18" t="s">
        <v>84</v>
      </c>
      <c r="F94" s="18">
        <v>3</v>
      </c>
      <c r="G94" s="18"/>
    </row>
    <row r="95" spans="1:7" x14ac:dyDescent="0.3">
      <c r="A95" s="18">
        <v>7377</v>
      </c>
      <c r="B95" s="18">
        <v>18</v>
      </c>
      <c r="C95" s="18" t="s">
        <v>80</v>
      </c>
      <c r="D95" s="18" t="s">
        <v>81</v>
      </c>
      <c r="E95" s="18" t="s">
        <v>84</v>
      </c>
      <c r="F95" s="18">
        <v>6</v>
      </c>
      <c r="G95" s="18">
        <v>14.2</v>
      </c>
    </row>
    <row r="96" spans="1:7" x14ac:dyDescent="0.3">
      <c r="A96" s="18">
        <v>7381</v>
      </c>
      <c r="B96" s="18">
        <v>18</v>
      </c>
      <c r="C96" s="18" t="s">
        <v>80</v>
      </c>
      <c r="D96" s="18" t="s">
        <v>81</v>
      </c>
      <c r="E96" s="18" t="s">
        <v>84</v>
      </c>
      <c r="F96" s="18">
        <v>11</v>
      </c>
      <c r="G96" s="18">
        <v>6.1</v>
      </c>
    </row>
    <row r="97" spans="1:7" x14ac:dyDescent="0.3">
      <c r="A97" s="18">
        <v>7402</v>
      </c>
      <c r="B97" s="18">
        <v>18</v>
      </c>
      <c r="C97" s="18" t="s">
        <v>80</v>
      </c>
      <c r="D97" s="18" t="s">
        <v>81</v>
      </c>
      <c r="E97" s="18" t="s">
        <v>84</v>
      </c>
      <c r="F97" s="18">
        <v>3</v>
      </c>
      <c r="G97" s="18"/>
    </row>
    <row r="98" spans="1:7" x14ac:dyDescent="0.3">
      <c r="A98" s="18">
        <v>7415</v>
      </c>
      <c r="B98" s="18">
        <v>18</v>
      </c>
      <c r="C98" s="18" t="s">
        <v>80</v>
      </c>
      <c r="D98" s="18" t="s">
        <v>81</v>
      </c>
      <c r="E98" s="18" t="s">
        <v>82</v>
      </c>
      <c r="F98" s="18">
        <v>16</v>
      </c>
      <c r="G98" s="18">
        <v>13.2</v>
      </c>
    </row>
    <row r="99" spans="1:7" x14ac:dyDescent="0.3">
      <c r="A99" s="18">
        <v>7420</v>
      </c>
      <c r="B99" s="18">
        <v>18</v>
      </c>
      <c r="C99" s="18" t="s">
        <v>80</v>
      </c>
      <c r="D99" s="18" t="s">
        <v>81</v>
      </c>
      <c r="E99" s="18" t="s">
        <v>85</v>
      </c>
      <c r="F99" s="18">
        <v>2</v>
      </c>
      <c r="G99" s="18"/>
    </row>
    <row r="100" spans="1:7" x14ac:dyDescent="0.3">
      <c r="A100" s="18">
        <v>7422</v>
      </c>
      <c r="B100" s="18">
        <v>18</v>
      </c>
      <c r="C100" s="18" t="s">
        <v>87</v>
      </c>
      <c r="D100" s="18" t="s">
        <v>81</v>
      </c>
      <c r="E100" s="18" t="s">
        <v>82</v>
      </c>
      <c r="F100" s="18">
        <v>9999</v>
      </c>
      <c r="G100" s="18"/>
    </row>
    <row r="101" spans="1:7" x14ac:dyDescent="0.3">
      <c r="A101" s="18">
        <v>7423</v>
      </c>
      <c r="B101" s="18">
        <v>18</v>
      </c>
      <c r="C101" s="18" t="s">
        <v>80</v>
      </c>
      <c r="D101" s="18" t="s">
        <v>83</v>
      </c>
      <c r="E101" s="18" t="s">
        <v>85</v>
      </c>
      <c r="F101" s="18">
        <v>0</v>
      </c>
      <c r="G101" s="18">
        <v>61.1</v>
      </c>
    </row>
    <row r="102" spans="1:7" x14ac:dyDescent="0.3">
      <c r="A102" s="18">
        <v>7425</v>
      </c>
      <c r="B102" s="18">
        <v>18</v>
      </c>
      <c r="C102" s="18" t="s">
        <v>80</v>
      </c>
      <c r="D102" s="18" t="s">
        <v>81</v>
      </c>
      <c r="E102" s="18" t="s">
        <v>85</v>
      </c>
      <c r="F102" s="18">
        <v>0</v>
      </c>
      <c r="G102" s="18"/>
    </row>
    <row r="103" spans="1:7" x14ac:dyDescent="0.3">
      <c r="A103" s="18">
        <v>7428</v>
      </c>
      <c r="B103" s="18">
        <v>18</v>
      </c>
      <c r="C103" s="18" t="s">
        <v>80</v>
      </c>
      <c r="D103" s="18" t="s">
        <v>81</v>
      </c>
      <c r="E103" s="18" t="s">
        <v>82</v>
      </c>
      <c r="F103" s="18">
        <v>2</v>
      </c>
      <c r="G103" s="18"/>
    </row>
    <row r="104" spans="1:7" x14ac:dyDescent="0.3">
      <c r="A104" s="18">
        <v>7431</v>
      </c>
      <c r="B104" s="18">
        <v>18</v>
      </c>
      <c r="C104" s="18" t="s">
        <v>80</v>
      </c>
      <c r="D104" s="18" t="s">
        <v>81</v>
      </c>
      <c r="E104" s="18" t="s">
        <v>85</v>
      </c>
      <c r="F104" s="18">
        <v>0</v>
      </c>
      <c r="G104" s="18"/>
    </row>
    <row r="105" spans="1:7" x14ac:dyDescent="0.3">
      <c r="A105" s="18">
        <v>7434</v>
      </c>
      <c r="B105" s="18">
        <v>18</v>
      </c>
      <c r="C105" s="18" t="s">
        <v>80</v>
      </c>
      <c r="D105" s="18" t="s">
        <v>81</v>
      </c>
      <c r="E105" s="18" t="s">
        <v>82</v>
      </c>
      <c r="F105" s="18">
        <v>0</v>
      </c>
      <c r="G105" s="18"/>
    </row>
    <row r="106" spans="1:7" x14ac:dyDescent="0.3">
      <c r="A106" s="18">
        <v>7436</v>
      </c>
      <c r="B106" s="18">
        <v>18</v>
      </c>
      <c r="C106" s="18" t="s">
        <v>80</v>
      </c>
      <c r="D106" s="18" t="s">
        <v>81</v>
      </c>
      <c r="E106" s="18" t="s">
        <v>82</v>
      </c>
      <c r="F106" s="18">
        <v>2</v>
      </c>
      <c r="G106" s="18"/>
    </row>
    <row r="107" spans="1:7" x14ac:dyDescent="0.3">
      <c r="A107" s="18">
        <v>7441</v>
      </c>
      <c r="B107" s="18">
        <v>18</v>
      </c>
      <c r="C107" s="18" t="s">
        <v>80</v>
      </c>
      <c r="D107" s="18" t="s">
        <v>81</v>
      </c>
      <c r="E107" s="18" t="s">
        <v>85</v>
      </c>
      <c r="F107" s="18">
        <v>1</v>
      </c>
      <c r="G107" s="18"/>
    </row>
    <row r="108" spans="1:7" x14ac:dyDescent="0.3">
      <c r="A108" s="18">
        <v>7444</v>
      </c>
      <c r="B108" s="18">
        <v>18</v>
      </c>
      <c r="C108" s="18" t="s">
        <v>80</v>
      </c>
      <c r="D108" s="18" t="s">
        <v>81</v>
      </c>
      <c r="E108" s="18" t="s">
        <v>82</v>
      </c>
      <c r="F108" s="18">
        <v>16</v>
      </c>
      <c r="G108" s="18">
        <v>10.3</v>
      </c>
    </row>
    <row r="109" spans="1:7" x14ac:dyDescent="0.3">
      <c r="A109" s="18">
        <v>7461</v>
      </c>
      <c r="B109" s="18">
        <v>18</v>
      </c>
      <c r="C109" s="18" t="s">
        <v>80</v>
      </c>
      <c r="D109" s="18" t="s">
        <v>81</v>
      </c>
      <c r="E109" s="18" t="s">
        <v>85</v>
      </c>
      <c r="F109" s="18">
        <v>3</v>
      </c>
      <c r="G109" s="18">
        <v>16.7</v>
      </c>
    </row>
    <row r="110" spans="1:7" x14ac:dyDescent="0.3">
      <c r="A110" s="18">
        <v>7462</v>
      </c>
      <c r="B110" s="18">
        <v>18</v>
      </c>
      <c r="C110" s="18" t="s">
        <v>80</v>
      </c>
      <c r="D110" s="18" t="s">
        <v>81</v>
      </c>
      <c r="E110" s="18" t="s">
        <v>82</v>
      </c>
      <c r="F110" s="18">
        <v>1</v>
      </c>
      <c r="G110" s="18"/>
    </row>
    <row r="111" spans="1:7" x14ac:dyDescent="0.3">
      <c r="A111" s="18">
        <v>7465</v>
      </c>
      <c r="B111" s="18">
        <v>18</v>
      </c>
      <c r="C111" s="18" t="s">
        <v>87</v>
      </c>
      <c r="D111" s="18" t="s">
        <v>81</v>
      </c>
      <c r="E111" s="18" t="s">
        <v>82</v>
      </c>
      <c r="F111" s="18">
        <v>9999</v>
      </c>
      <c r="G111" s="18"/>
    </row>
    <row r="112" spans="1:7" x14ac:dyDescent="0.3">
      <c r="A112" s="18">
        <v>7466</v>
      </c>
      <c r="B112" s="18">
        <v>18</v>
      </c>
      <c r="C112" s="18" t="s">
        <v>87</v>
      </c>
      <c r="D112" s="18" t="s">
        <v>81</v>
      </c>
      <c r="E112" s="18" t="s">
        <v>85</v>
      </c>
      <c r="F112" s="18">
        <v>9999</v>
      </c>
      <c r="G112" s="18"/>
    </row>
    <row r="113" spans="1:7" x14ac:dyDescent="0.3">
      <c r="A113" s="18">
        <v>7468</v>
      </c>
      <c r="B113" s="18">
        <v>18</v>
      </c>
      <c r="C113" s="18" t="s">
        <v>80</v>
      </c>
      <c r="D113" s="18" t="s">
        <v>90</v>
      </c>
      <c r="E113" s="18" t="s">
        <v>85</v>
      </c>
      <c r="F113" s="18">
        <v>0</v>
      </c>
      <c r="G113" s="18"/>
    </row>
    <row r="114" spans="1:7" x14ac:dyDescent="0.3">
      <c r="A114" s="18">
        <v>7471</v>
      </c>
      <c r="B114" s="18">
        <v>18</v>
      </c>
      <c r="C114" s="18" t="s">
        <v>80</v>
      </c>
      <c r="D114" s="18" t="s">
        <v>81</v>
      </c>
      <c r="E114" s="18" t="s">
        <v>85</v>
      </c>
      <c r="F114" s="18">
        <v>0</v>
      </c>
      <c r="G114" s="18"/>
    </row>
    <row r="115" spans="1:7" x14ac:dyDescent="0.3">
      <c r="A115" s="18">
        <v>7475</v>
      </c>
      <c r="B115" s="18">
        <v>18</v>
      </c>
      <c r="C115" s="18" t="s">
        <v>80</v>
      </c>
      <c r="D115" s="18" t="s">
        <v>81</v>
      </c>
      <c r="E115" s="18" t="s">
        <v>82</v>
      </c>
      <c r="F115" s="18">
        <v>1</v>
      </c>
      <c r="G115" s="18"/>
    </row>
    <row r="116" spans="1:7" x14ac:dyDescent="0.3">
      <c r="A116" s="18">
        <v>7488</v>
      </c>
      <c r="B116" s="18">
        <v>18</v>
      </c>
      <c r="C116" s="18" t="s">
        <v>80</v>
      </c>
      <c r="D116" s="18" t="s">
        <v>81</v>
      </c>
      <c r="E116" s="18" t="s">
        <v>84</v>
      </c>
      <c r="F116" s="18">
        <v>19</v>
      </c>
      <c r="G116" s="18">
        <v>9.1</v>
      </c>
    </row>
    <row r="117" spans="1:7" x14ac:dyDescent="0.3">
      <c r="A117" s="18">
        <v>7489</v>
      </c>
      <c r="B117" s="18">
        <v>18</v>
      </c>
      <c r="C117" s="18" t="s">
        <v>80</v>
      </c>
      <c r="D117" s="18" t="s">
        <v>81</v>
      </c>
      <c r="E117" s="18" t="s">
        <v>84</v>
      </c>
      <c r="F117" s="18">
        <v>5</v>
      </c>
      <c r="G117" s="18">
        <v>9.4</v>
      </c>
    </row>
    <row r="118" spans="1:7" x14ac:dyDescent="0.3">
      <c r="A118" s="18">
        <v>7491</v>
      </c>
      <c r="B118" s="18">
        <v>18</v>
      </c>
      <c r="C118" s="18" t="s">
        <v>80</v>
      </c>
      <c r="D118" s="18" t="s">
        <v>81</v>
      </c>
      <c r="E118" s="18" t="s">
        <v>84</v>
      </c>
      <c r="F118" s="18">
        <v>12</v>
      </c>
      <c r="G118" s="18">
        <v>14.6</v>
      </c>
    </row>
    <row r="119" spans="1:7" x14ac:dyDescent="0.3">
      <c r="A119" s="18">
        <v>7494</v>
      </c>
      <c r="B119" s="18">
        <v>18</v>
      </c>
      <c r="C119" s="18" t="s">
        <v>80</v>
      </c>
      <c r="D119" s="18" t="s">
        <v>90</v>
      </c>
      <c r="E119" s="18" t="s">
        <v>84</v>
      </c>
      <c r="F119" s="18">
        <v>8</v>
      </c>
      <c r="G119" s="18">
        <v>30.2</v>
      </c>
    </row>
    <row r="120" spans="1:7" x14ac:dyDescent="0.3">
      <c r="A120" s="18">
        <v>7506</v>
      </c>
      <c r="B120" s="18">
        <v>18</v>
      </c>
      <c r="C120" s="18" t="s">
        <v>80</v>
      </c>
      <c r="D120" s="18" t="s">
        <v>81</v>
      </c>
      <c r="E120" s="18" t="s">
        <v>84</v>
      </c>
      <c r="F120" s="18">
        <v>5</v>
      </c>
      <c r="G120" s="18">
        <v>15.7</v>
      </c>
    </row>
    <row r="121" spans="1:7" x14ac:dyDescent="0.3">
      <c r="A121" s="18">
        <v>7510</v>
      </c>
      <c r="B121" s="18">
        <v>18</v>
      </c>
      <c r="C121" s="18" t="s">
        <v>87</v>
      </c>
      <c r="D121" s="18" t="s">
        <v>81</v>
      </c>
      <c r="E121" s="18" t="s">
        <v>82</v>
      </c>
      <c r="F121" s="18">
        <v>9999</v>
      </c>
      <c r="G121" s="18"/>
    </row>
    <row r="122" spans="1:7" x14ac:dyDescent="0.3">
      <c r="A122" s="18">
        <v>7512</v>
      </c>
      <c r="B122" s="18">
        <v>18</v>
      </c>
      <c r="C122" s="18" t="s">
        <v>80</v>
      </c>
      <c r="D122" s="18" t="s">
        <v>81</v>
      </c>
      <c r="E122" s="18" t="s">
        <v>84</v>
      </c>
      <c r="F122" s="18">
        <v>4</v>
      </c>
      <c r="G122" s="18">
        <v>12.2</v>
      </c>
    </row>
    <row r="123" spans="1:7" x14ac:dyDescent="0.3">
      <c r="A123" s="18">
        <v>7527</v>
      </c>
      <c r="B123" s="18">
        <v>18</v>
      </c>
      <c r="C123" s="18" t="s">
        <v>80</v>
      </c>
      <c r="D123" s="18" t="s">
        <v>81</v>
      </c>
      <c r="E123" s="18" t="s">
        <v>84</v>
      </c>
      <c r="F123" s="18">
        <v>7</v>
      </c>
      <c r="G123" s="18">
        <v>18.600000000000001</v>
      </c>
    </row>
    <row r="124" spans="1:7" x14ac:dyDescent="0.3">
      <c r="A124" s="18">
        <v>7530</v>
      </c>
      <c r="B124" s="18">
        <v>18</v>
      </c>
      <c r="C124" s="18" t="s">
        <v>80</v>
      </c>
      <c r="D124" s="18" t="s">
        <v>81</v>
      </c>
      <c r="E124" s="18" t="s">
        <v>84</v>
      </c>
      <c r="F124" s="18">
        <v>0</v>
      </c>
      <c r="G124" s="18"/>
    </row>
    <row r="125" spans="1:7" x14ac:dyDescent="0.3">
      <c r="A125" s="18">
        <v>7534</v>
      </c>
      <c r="B125" s="18">
        <v>18</v>
      </c>
      <c r="C125" s="18" t="s">
        <v>87</v>
      </c>
      <c r="D125" s="18" t="s">
        <v>81</v>
      </c>
      <c r="E125" s="18" t="s">
        <v>84</v>
      </c>
      <c r="F125" s="18">
        <v>9999</v>
      </c>
      <c r="G125" s="18"/>
    </row>
    <row r="126" spans="1:7" x14ac:dyDescent="0.3">
      <c r="A126" s="18">
        <v>7536</v>
      </c>
      <c r="B126" s="18">
        <v>18</v>
      </c>
      <c r="C126" s="18" t="s">
        <v>87</v>
      </c>
      <c r="D126" s="18" t="s">
        <v>81</v>
      </c>
      <c r="E126" s="18" t="s">
        <v>84</v>
      </c>
      <c r="F126" s="18">
        <v>9999</v>
      </c>
      <c r="G126" s="18"/>
    </row>
    <row r="127" spans="1:7" x14ac:dyDescent="0.3">
      <c r="A127" s="18">
        <v>7544</v>
      </c>
      <c r="B127" s="18">
        <v>18</v>
      </c>
      <c r="C127" s="18" t="s">
        <v>87</v>
      </c>
      <c r="D127" s="18" t="s">
        <v>81</v>
      </c>
      <c r="E127" s="18" t="s">
        <v>84</v>
      </c>
      <c r="F127" s="18">
        <v>9999</v>
      </c>
      <c r="G127" s="18"/>
    </row>
    <row r="128" spans="1:7" x14ac:dyDescent="0.3">
      <c r="A128" s="18">
        <v>7547</v>
      </c>
      <c r="B128" s="18">
        <v>18</v>
      </c>
      <c r="C128" s="18" t="s">
        <v>87</v>
      </c>
      <c r="D128" s="18" t="s">
        <v>81</v>
      </c>
      <c r="E128" s="18" t="s">
        <v>84</v>
      </c>
      <c r="F128" s="18">
        <v>9999</v>
      </c>
      <c r="G128" s="18"/>
    </row>
    <row r="129" spans="1:7" x14ac:dyDescent="0.3">
      <c r="A129" s="18">
        <v>7554</v>
      </c>
      <c r="B129" s="18">
        <v>18</v>
      </c>
      <c r="C129" s="18" t="s">
        <v>80</v>
      </c>
      <c r="D129" s="18" t="s">
        <v>81</v>
      </c>
      <c r="E129" s="18" t="s">
        <v>84</v>
      </c>
      <c r="F129" s="18">
        <v>7</v>
      </c>
      <c r="G129" s="18">
        <v>11.9</v>
      </c>
    </row>
    <row r="130" spans="1:7" x14ac:dyDescent="0.3">
      <c r="A130" s="18">
        <v>7555</v>
      </c>
      <c r="B130" s="18">
        <v>18</v>
      </c>
      <c r="C130" s="18" t="s">
        <v>80</v>
      </c>
      <c r="D130" s="18" t="s">
        <v>81</v>
      </c>
      <c r="E130" s="18" t="s">
        <v>82</v>
      </c>
      <c r="F130" s="18">
        <v>16</v>
      </c>
      <c r="G130" s="18">
        <v>17.8</v>
      </c>
    </row>
    <row r="131" spans="1:7" x14ac:dyDescent="0.3">
      <c r="A131" s="18">
        <v>7559</v>
      </c>
      <c r="B131" s="18">
        <v>18</v>
      </c>
      <c r="C131" s="18" t="s">
        <v>80</v>
      </c>
      <c r="D131" s="18" t="s">
        <v>81</v>
      </c>
      <c r="E131" s="18" t="s">
        <v>84</v>
      </c>
      <c r="F131" s="18">
        <v>12</v>
      </c>
      <c r="G131" s="18">
        <v>11.4</v>
      </c>
    </row>
    <row r="132" spans="1:7" x14ac:dyDescent="0.3">
      <c r="A132" s="18">
        <v>7598</v>
      </c>
      <c r="B132" s="18">
        <v>18</v>
      </c>
      <c r="C132" s="18" t="s">
        <v>80</v>
      </c>
      <c r="D132" s="18" t="s">
        <v>91</v>
      </c>
      <c r="E132" s="18" t="s">
        <v>84</v>
      </c>
      <c r="F132" s="18">
        <v>0</v>
      </c>
      <c r="G132" s="18"/>
    </row>
    <row r="133" spans="1:7" x14ac:dyDescent="0.3">
      <c r="A133" s="18">
        <v>7639</v>
      </c>
      <c r="B133" s="18">
        <v>18</v>
      </c>
      <c r="C133" s="18" t="s">
        <v>80</v>
      </c>
      <c r="D133" s="18" t="s">
        <v>81</v>
      </c>
      <c r="E133" s="18" t="s">
        <v>82</v>
      </c>
      <c r="F133" s="18">
        <v>0</v>
      </c>
      <c r="G133" s="18"/>
    </row>
    <row r="134" spans="1:7" x14ac:dyDescent="0.3">
      <c r="A134" s="18">
        <v>7643</v>
      </c>
      <c r="B134" s="18">
        <v>18</v>
      </c>
      <c r="C134" s="18" t="s">
        <v>80</v>
      </c>
      <c r="D134" s="18" t="s">
        <v>81</v>
      </c>
      <c r="E134" s="18" t="s">
        <v>84</v>
      </c>
      <c r="F134" s="18">
        <v>7</v>
      </c>
      <c r="G134" s="18">
        <v>16</v>
      </c>
    </row>
    <row r="135" spans="1:7" x14ac:dyDescent="0.3">
      <c r="A135" s="18">
        <v>7657</v>
      </c>
      <c r="B135" s="18">
        <v>18</v>
      </c>
      <c r="C135" s="18" t="s">
        <v>80</v>
      </c>
      <c r="D135" s="18" t="s">
        <v>81</v>
      </c>
      <c r="E135" s="18" t="s">
        <v>84</v>
      </c>
      <c r="F135" s="18">
        <v>7</v>
      </c>
      <c r="G135" s="18">
        <v>21.5</v>
      </c>
    </row>
    <row r="136" spans="1:7" x14ac:dyDescent="0.3">
      <c r="A136" s="18">
        <v>7658</v>
      </c>
      <c r="B136" s="18">
        <v>18</v>
      </c>
      <c r="C136" s="18" t="s">
        <v>80</v>
      </c>
      <c r="D136" s="18" t="s">
        <v>81</v>
      </c>
      <c r="E136" s="18" t="s">
        <v>84</v>
      </c>
      <c r="F136" s="18">
        <v>5</v>
      </c>
      <c r="G136" s="18">
        <v>18.5</v>
      </c>
    </row>
    <row r="137" spans="1:7" x14ac:dyDescent="0.3">
      <c r="A137" s="18">
        <v>7659</v>
      </c>
      <c r="B137" s="18">
        <v>18</v>
      </c>
      <c r="C137" s="18" t="s">
        <v>80</v>
      </c>
      <c r="D137" s="18" t="s">
        <v>81</v>
      </c>
      <c r="E137" s="18" t="s">
        <v>84</v>
      </c>
      <c r="F137" s="18">
        <v>4</v>
      </c>
      <c r="G137" s="18">
        <v>16.8</v>
      </c>
    </row>
    <row r="138" spans="1:7" x14ac:dyDescent="0.3">
      <c r="A138" s="18">
        <v>7661</v>
      </c>
      <c r="B138" s="18">
        <v>18</v>
      </c>
      <c r="C138" s="18" t="s">
        <v>80</v>
      </c>
      <c r="D138" s="18" t="s">
        <v>81</v>
      </c>
      <c r="E138" s="18" t="s">
        <v>84</v>
      </c>
      <c r="F138" s="18">
        <v>7</v>
      </c>
      <c r="G138" s="18">
        <v>16.7</v>
      </c>
    </row>
    <row r="139" spans="1:7" x14ac:dyDescent="0.3">
      <c r="A139" s="18">
        <v>7662</v>
      </c>
      <c r="B139" s="18">
        <v>18</v>
      </c>
      <c r="C139" s="18" t="s">
        <v>80</v>
      </c>
      <c r="D139" s="18" t="s">
        <v>81</v>
      </c>
      <c r="E139" s="18" t="s">
        <v>84</v>
      </c>
      <c r="F139" s="18">
        <v>0</v>
      </c>
      <c r="G139" s="18"/>
    </row>
    <row r="140" spans="1:7" x14ac:dyDescent="0.3">
      <c r="A140" s="18">
        <v>7665</v>
      </c>
      <c r="B140" s="18">
        <v>18</v>
      </c>
      <c r="C140" s="18" t="s">
        <v>80</v>
      </c>
      <c r="D140" s="18" t="s">
        <v>81</v>
      </c>
      <c r="E140" s="18" t="s">
        <v>82</v>
      </c>
      <c r="F140" s="18">
        <v>3</v>
      </c>
      <c r="G140" s="18">
        <v>17.100000000000001</v>
      </c>
    </row>
    <row r="141" spans="1:7" x14ac:dyDescent="0.3">
      <c r="A141" s="18">
        <v>7669</v>
      </c>
      <c r="B141" s="18">
        <v>18</v>
      </c>
      <c r="C141" s="18" t="s">
        <v>80</v>
      </c>
      <c r="D141" s="18" t="s">
        <v>81</v>
      </c>
      <c r="E141" s="18" t="s">
        <v>84</v>
      </c>
      <c r="F141" s="18">
        <v>10</v>
      </c>
      <c r="G141" s="18">
        <v>17.3</v>
      </c>
    </row>
    <row r="142" spans="1:7" x14ac:dyDescent="0.3">
      <c r="A142" s="18">
        <v>7672</v>
      </c>
      <c r="B142" s="18">
        <v>18</v>
      </c>
      <c r="C142" s="18" t="s">
        <v>80</v>
      </c>
      <c r="D142" s="18" t="s">
        <v>81</v>
      </c>
      <c r="E142" s="18" t="s">
        <v>82</v>
      </c>
      <c r="F142" s="18">
        <v>15</v>
      </c>
      <c r="G142" s="18">
        <v>14.7</v>
      </c>
    </row>
    <row r="143" spans="1:7" x14ac:dyDescent="0.3">
      <c r="A143" s="18">
        <v>7674</v>
      </c>
      <c r="B143" s="18">
        <v>18</v>
      </c>
      <c r="C143" s="18" t="s">
        <v>80</v>
      </c>
      <c r="D143" s="18" t="s">
        <v>81</v>
      </c>
      <c r="E143" s="18" t="s">
        <v>82</v>
      </c>
      <c r="F143" s="18">
        <v>6</v>
      </c>
      <c r="G143" s="18">
        <v>11.2</v>
      </c>
    </row>
    <row r="144" spans="1:7" x14ac:dyDescent="0.3">
      <c r="A144" s="18">
        <v>7676</v>
      </c>
      <c r="B144" s="18">
        <v>18</v>
      </c>
      <c r="C144" s="18" t="s">
        <v>80</v>
      </c>
      <c r="D144" s="18" t="s">
        <v>81</v>
      </c>
      <c r="E144" s="18" t="s">
        <v>84</v>
      </c>
      <c r="F144" s="18">
        <v>11</v>
      </c>
      <c r="G144" s="18"/>
    </row>
    <row r="145" spans="1:7" x14ac:dyDescent="0.3">
      <c r="A145" s="18">
        <v>7677</v>
      </c>
      <c r="B145" s="18">
        <v>18</v>
      </c>
      <c r="C145" s="18" t="s">
        <v>80</v>
      </c>
      <c r="D145" s="18" t="s">
        <v>90</v>
      </c>
      <c r="E145" s="18" t="s">
        <v>85</v>
      </c>
      <c r="F145" s="18">
        <v>0</v>
      </c>
      <c r="G145" s="18"/>
    </row>
    <row r="146" spans="1:7" x14ac:dyDescent="0.3">
      <c r="A146" s="18">
        <v>7682</v>
      </c>
      <c r="B146" s="18">
        <v>18</v>
      </c>
      <c r="C146" s="18" t="s">
        <v>80</v>
      </c>
      <c r="D146" s="18" t="s">
        <v>81</v>
      </c>
      <c r="E146" s="18" t="s">
        <v>82</v>
      </c>
      <c r="F146" s="18">
        <v>2</v>
      </c>
      <c r="G146" s="18"/>
    </row>
    <row r="147" spans="1:7" x14ac:dyDescent="0.3">
      <c r="A147" s="18">
        <v>7683</v>
      </c>
      <c r="B147" s="18">
        <v>18</v>
      </c>
      <c r="C147" s="18" t="s">
        <v>87</v>
      </c>
      <c r="D147" s="18" t="s">
        <v>81</v>
      </c>
      <c r="E147" s="18" t="s">
        <v>82</v>
      </c>
      <c r="F147" s="18">
        <v>9999</v>
      </c>
      <c r="G147" s="18"/>
    </row>
    <row r="148" spans="1:7" x14ac:dyDescent="0.3">
      <c r="A148" s="18">
        <v>7690</v>
      </c>
      <c r="B148" s="18">
        <v>18</v>
      </c>
      <c r="C148" s="18" t="s">
        <v>80</v>
      </c>
      <c r="D148" s="18" t="s">
        <v>81</v>
      </c>
      <c r="E148" s="18" t="s">
        <v>85</v>
      </c>
      <c r="F148" s="18">
        <v>0</v>
      </c>
      <c r="G148" s="18"/>
    </row>
    <row r="149" spans="1:7" x14ac:dyDescent="0.3">
      <c r="A149" s="18">
        <v>7695</v>
      </c>
      <c r="B149" s="18">
        <v>18</v>
      </c>
      <c r="C149" s="18" t="s">
        <v>87</v>
      </c>
      <c r="D149" s="18" t="s">
        <v>81</v>
      </c>
      <c r="E149" s="18" t="s">
        <v>82</v>
      </c>
      <c r="F149" s="18">
        <v>9999</v>
      </c>
      <c r="G149" s="18"/>
    </row>
    <row r="150" spans="1:7" x14ac:dyDescent="0.3">
      <c r="A150" s="18">
        <v>7702</v>
      </c>
      <c r="B150" s="18">
        <v>18</v>
      </c>
      <c r="C150" s="18" t="s">
        <v>80</v>
      </c>
      <c r="D150" s="18" t="s">
        <v>81</v>
      </c>
      <c r="E150" s="18" t="s">
        <v>85</v>
      </c>
      <c r="F150" s="18">
        <v>2</v>
      </c>
      <c r="G150" s="18"/>
    </row>
    <row r="151" spans="1:7" x14ac:dyDescent="0.3">
      <c r="A151" s="18">
        <v>7711</v>
      </c>
      <c r="B151" s="18">
        <v>18</v>
      </c>
      <c r="C151" s="18" t="s">
        <v>80</v>
      </c>
      <c r="D151" s="18" t="s">
        <v>81</v>
      </c>
      <c r="E151" s="18" t="s">
        <v>82</v>
      </c>
      <c r="F151" s="18">
        <v>13</v>
      </c>
      <c r="G151" s="18">
        <v>11.2</v>
      </c>
    </row>
    <row r="152" spans="1:7" x14ac:dyDescent="0.3">
      <c r="A152" s="18">
        <v>7713</v>
      </c>
      <c r="B152" s="18">
        <v>18</v>
      </c>
      <c r="C152" s="18" t="s">
        <v>87</v>
      </c>
      <c r="D152" s="18" t="s">
        <v>81</v>
      </c>
      <c r="E152" s="18" t="s">
        <v>82</v>
      </c>
      <c r="F152" s="18">
        <v>9999</v>
      </c>
      <c r="G152" s="18"/>
    </row>
    <row r="153" spans="1:7" x14ac:dyDescent="0.3">
      <c r="A153" s="18">
        <v>7714</v>
      </c>
      <c r="B153" s="18">
        <v>18</v>
      </c>
      <c r="C153" s="18" t="s">
        <v>80</v>
      </c>
      <c r="D153" s="18" t="s">
        <v>81</v>
      </c>
      <c r="E153" s="18" t="s">
        <v>82</v>
      </c>
      <c r="F153" s="18">
        <v>20</v>
      </c>
      <c r="G153" s="18">
        <v>9.5</v>
      </c>
    </row>
    <row r="154" spans="1:7" x14ac:dyDescent="0.3">
      <c r="A154" s="18">
        <v>7723</v>
      </c>
      <c r="B154" s="18">
        <v>18</v>
      </c>
      <c r="C154" s="18" t="s">
        <v>80</v>
      </c>
      <c r="D154" s="18" t="s">
        <v>90</v>
      </c>
      <c r="E154" s="18" t="s">
        <v>85</v>
      </c>
      <c r="F154" s="18">
        <v>0</v>
      </c>
      <c r="G154" s="18"/>
    </row>
    <row r="155" spans="1:7" x14ac:dyDescent="0.3">
      <c r="A155" s="18">
        <v>7739</v>
      </c>
      <c r="B155" s="18">
        <v>18</v>
      </c>
      <c r="C155" s="18" t="s">
        <v>80</v>
      </c>
      <c r="D155" s="18" t="s">
        <v>81</v>
      </c>
      <c r="E155" s="18" t="s">
        <v>84</v>
      </c>
      <c r="F155" s="18">
        <v>3</v>
      </c>
      <c r="G155" s="18">
        <v>14.5</v>
      </c>
    </row>
    <row r="156" spans="1:7" x14ac:dyDescent="0.3">
      <c r="A156" s="18">
        <v>7742</v>
      </c>
      <c r="B156" s="18">
        <v>18</v>
      </c>
      <c r="C156" s="18" t="s">
        <v>80</v>
      </c>
      <c r="D156" s="18" t="s">
        <v>81</v>
      </c>
      <c r="E156" s="18" t="s">
        <v>84</v>
      </c>
      <c r="F156" s="18">
        <v>13</v>
      </c>
      <c r="G156" s="18">
        <v>8.5</v>
      </c>
    </row>
    <row r="157" spans="1:7" x14ac:dyDescent="0.3">
      <c r="A157" s="18">
        <v>7743</v>
      </c>
      <c r="B157" s="18">
        <v>18</v>
      </c>
      <c r="C157" s="18" t="s">
        <v>80</v>
      </c>
      <c r="D157" s="18" t="s">
        <v>81</v>
      </c>
      <c r="E157" s="18" t="s">
        <v>82</v>
      </c>
      <c r="F157" s="18">
        <v>6</v>
      </c>
      <c r="G157" s="18">
        <v>18.399999999999999</v>
      </c>
    </row>
    <row r="158" spans="1:7" x14ac:dyDescent="0.3">
      <c r="A158" s="18">
        <v>7834</v>
      </c>
      <c r="B158" s="18">
        <v>18</v>
      </c>
      <c r="C158" s="18" t="s">
        <v>80</v>
      </c>
      <c r="D158" s="18" t="s">
        <v>81</v>
      </c>
      <c r="E158" s="18" t="s">
        <v>84</v>
      </c>
      <c r="F158" s="18">
        <v>2</v>
      </c>
      <c r="G158" s="18"/>
    </row>
    <row r="159" spans="1:7" x14ac:dyDescent="0.3">
      <c r="A159" s="18">
        <v>7896</v>
      </c>
      <c r="B159" s="18">
        <v>18</v>
      </c>
      <c r="C159" s="18" t="s">
        <v>80</v>
      </c>
      <c r="D159" s="18" t="s">
        <v>81</v>
      </c>
      <c r="E159" s="18" t="s">
        <v>84</v>
      </c>
      <c r="F159" s="18">
        <v>30</v>
      </c>
      <c r="G159" s="18">
        <v>5.7</v>
      </c>
    </row>
    <row r="160" spans="1:7" x14ac:dyDescent="0.3">
      <c r="A160" s="18">
        <v>7897</v>
      </c>
      <c r="B160" s="18">
        <v>18</v>
      </c>
      <c r="C160" s="18" t="s">
        <v>80</v>
      </c>
      <c r="D160" s="18" t="s">
        <v>81</v>
      </c>
      <c r="E160" s="18" t="s">
        <v>84</v>
      </c>
      <c r="F160" s="18">
        <v>20</v>
      </c>
      <c r="G160" s="18">
        <v>4.9000000000000004</v>
      </c>
    </row>
    <row r="161" spans="1:7" x14ac:dyDescent="0.3">
      <c r="A161" s="18">
        <v>7898</v>
      </c>
      <c r="B161" s="18">
        <v>18</v>
      </c>
      <c r="C161" s="18" t="s">
        <v>80</v>
      </c>
      <c r="D161" s="18" t="s">
        <v>81</v>
      </c>
      <c r="E161" s="18" t="s">
        <v>84</v>
      </c>
      <c r="F161" s="18">
        <v>6</v>
      </c>
      <c r="G161" s="18">
        <v>17.7</v>
      </c>
    </row>
    <row r="162" spans="1:7" x14ac:dyDescent="0.3">
      <c r="A162" s="18">
        <v>7910</v>
      </c>
      <c r="B162" s="18">
        <v>18</v>
      </c>
      <c r="C162" s="18" t="s">
        <v>80</v>
      </c>
      <c r="D162" s="18" t="s">
        <v>81</v>
      </c>
      <c r="E162" s="18" t="s">
        <v>84</v>
      </c>
      <c r="F162" s="18">
        <v>6</v>
      </c>
      <c r="G162" s="18">
        <v>9.8000000000000007</v>
      </c>
    </row>
    <row r="163" spans="1:7" x14ac:dyDescent="0.3">
      <c r="A163" s="18">
        <v>7912</v>
      </c>
      <c r="B163" s="18">
        <v>18</v>
      </c>
      <c r="C163" s="18" t="s">
        <v>80</v>
      </c>
      <c r="D163" s="18" t="s">
        <v>81</v>
      </c>
      <c r="E163" s="18" t="s">
        <v>84</v>
      </c>
      <c r="F163" s="18">
        <v>8</v>
      </c>
      <c r="G163" s="18">
        <v>14.2</v>
      </c>
    </row>
    <row r="164" spans="1:7" x14ac:dyDescent="0.3">
      <c r="A164" s="18">
        <v>7918</v>
      </c>
      <c r="B164" s="18">
        <v>18</v>
      </c>
      <c r="C164" s="18" t="s">
        <v>80</v>
      </c>
      <c r="D164" s="18" t="s">
        <v>81</v>
      </c>
      <c r="E164" s="18" t="s">
        <v>92</v>
      </c>
      <c r="F164" s="18">
        <v>7</v>
      </c>
      <c r="G164" s="18">
        <v>13</v>
      </c>
    </row>
    <row r="165" spans="1:7" x14ac:dyDescent="0.3">
      <c r="A165" s="18">
        <v>7919</v>
      </c>
      <c r="B165" s="18">
        <v>18</v>
      </c>
      <c r="C165" s="18" t="s">
        <v>80</v>
      </c>
      <c r="D165" s="18" t="s">
        <v>81</v>
      </c>
      <c r="E165" s="18" t="s">
        <v>84</v>
      </c>
      <c r="F165" s="18">
        <v>8</v>
      </c>
      <c r="G165" s="18">
        <v>12.7</v>
      </c>
    </row>
    <row r="166" spans="1:7" x14ac:dyDescent="0.3">
      <c r="A166" s="18">
        <v>7923</v>
      </c>
      <c r="B166" s="18">
        <v>18</v>
      </c>
      <c r="C166" s="18" t="s">
        <v>80</v>
      </c>
      <c r="D166" s="18" t="s">
        <v>81</v>
      </c>
      <c r="E166" s="18" t="s">
        <v>82</v>
      </c>
      <c r="F166" s="18">
        <v>10</v>
      </c>
      <c r="G166" s="18">
        <v>15.6</v>
      </c>
    </row>
    <row r="167" spans="1:7" x14ac:dyDescent="0.3">
      <c r="A167" s="18">
        <v>7928</v>
      </c>
      <c r="B167" s="18">
        <v>18</v>
      </c>
      <c r="C167" s="18" t="s">
        <v>80</v>
      </c>
      <c r="D167" s="18" t="s">
        <v>81</v>
      </c>
      <c r="E167" s="18" t="s">
        <v>82</v>
      </c>
      <c r="F167" s="18">
        <v>10</v>
      </c>
      <c r="G167" s="18">
        <v>16.100000000000001</v>
      </c>
    </row>
    <row r="168" spans="1:7" x14ac:dyDescent="0.3">
      <c r="A168" s="18">
        <v>7941</v>
      </c>
      <c r="B168" s="18">
        <v>18</v>
      </c>
      <c r="C168" s="18" t="s">
        <v>80</v>
      </c>
      <c r="D168" s="18" t="s">
        <v>81</v>
      </c>
      <c r="E168" s="18" t="s">
        <v>92</v>
      </c>
      <c r="F168" s="18">
        <v>7</v>
      </c>
      <c r="G168" s="18">
        <v>13.9</v>
      </c>
    </row>
    <row r="169" spans="1:7" x14ac:dyDescent="0.3">
      <c r="A169" s="18">
        <v>7954</v>
      </c>
      <c r="B169" s="18">
        <v>18</v>
      </c>
      <c r="C169" s="18" t="s">
        <v>80</v>
      </c>
      <c r="D169" s="18" t="s">
        <v>81</v>
      </c>
      <c r="E169" s="18" t="s">
        <v>82</v>
      </c>
      <c r="F169" s="18">
        <v>12</v>
      </c>
      <c r="G169" s="18">
        <v>17</v>
      </c>
    </row>
    <row r="170" spans="1:7" x14ac:dyDescent="0.3">
      <c r="A170" s="18">
        <v>7956</v>
      </c>
      <c r="B170" s="18">
        <v>18</v>
      </c>
      <c r="C170" s="18" t="s">
        <v>80</v>
      </c>
      <c r="D170" s="18" t="s">
        <v>81</v>
      </c>
      <c r="E170" s="18" t="s">
        <v>82</v>
      </c>
      <c r="F170" s="18">
        <v>10</v>
      </c>
      <c r="G170" s="18">
        <v>10</v>
      </c>
    </row>
    <row r="171" spans="1:7" x14ac:dyDescent="0.3">
      <c r="A171" s="18">
        <v>7962</v>
      </c>
      <c r="B171" s="18">
        <v>18</v>
      </c>
      <c r="C171" s="18" t="s">
        <v>80</v>
      </c>
      <c r="D171" s="18" t="s">
        <v>81</v>
      </c>
      <c r="E171" s="18" t="s">
        <v>84</v>
      </c>
      <c r="F171" s="18">
        <v>8</v>
      </c>
      <c r="G171" s="18">
        <v>10.3</v>
      </c>
    </row>
    <row r="172" spans="1:7" x14ac:dyDescent="0.3">
      <c r="A172" s="18">
        <v>7963</v>
      </c>
      <c r="B172" s="18">
        <v>18</v>
      </c>
      <c r="C172" s="18" t="s">
        <v>80</v>
      </c>
      <c r="D172" s="18" t="s">
        <v>81</v>
      </c>
      <c r="E172" s="18" t="s">
        <v>84</v>
      </c>
      <c r="F172" s="18">
        <v>10</v>
      </c>
      <c r="G172" s="18">
        <v>15.6</v>
      </c>
    </row>
    <row r="173" spans="1:7" x14ac:dyDescent="0.3">
      <c r="A173" s="18">
        <v>7964</v>
      </c>
      <c r="B173" s="18">
        <v>18</v>
      </c>
      <c r="C173" s="18" t="s">
        <v>80</v>
      </c>
      <c r="D173" s="18" t="s">
        <v>81</v>
      </c>
      <c r="E173" s="18" t="s">
        <v>82</v>
      </c>
      <c r="F173" s="18">
        <v>10</v>
      </c>
      <c r="G173" s="18">
        <v>12.8</v>
      </c>
    </row>
    <row r="174" spans="1:7" x14ac:dyDescent="0.3">
      <c r="A174" s="18">
        <v>7967</v>
      </c>
      <c r="B174" s="18">
        <v>18</v>
      </c>
      <c r="C174" s="18" t="s">
        <v>80</v>
      </c>
      <c r="D174" s="18" t="s">
        <v>81</v>
      </c>
      <c r="E174" s="18" t="s">
        <v>82</v>
      </c>
      <c r="F174" s="18">
        <v>0</v>
      </c>
      <c r="G174" s="18"/>
    </row>
    <row r="175" spans="1:7" x14ac:dyDescent="0.3">
      <c r="A175" s="18">
        <v>7978</v>
      </c>
      <c r="B175" s="18">
        <v>18</v>
      </c>
      <c r="C175" s="18" t="s">
        <v>87</v>
      </c>
      <c r="D175" s="18" t="s">
        <v>81</v>
      </c>
      <c r="E175" s="18" t="s">
        <v>82</v>
      </c>
      <c r="F175" s="18">
        <v>9999</v>
      </c>
      <c r="G175" s="18"/>
    </row>
    <row r="176" spans="1:7" x14ac:dyDescent="0.3">
      <c r="A176" s="18">
        <v>7988</v>
      </c>
      <c r="B176" s="18">
        <v>18</v>
      </c>
      <c r="C176" s="18" t="s">
        <v>80</v>
      </c>
      <c r="D176" s="18" t="s">
        <v>91</v>
      </c>
      <c r="E176" s="18" t="s">
        <v>82</v>
      </c>
      <c r="F176" s="18">
        <v>0</v>
      </c>
      <c r="G176" s="18"/>
    </row>
    <row r="177" spans="1:7" x14ac:dyDescent="0.3">
      <c r="A177" s="18">
        <v>7990</v>
      </c>
      <c r="B177" s="18">
        <v>18</v>
      </c>
      <c r="C177" s="18" t="s">
        <v>80</v>
      </c>
      <c r="D177" s="18" t="s">
        <v>81</v>
      </c>
      <c r="E177" s="18" t="s">
        <v>82</v>
      </c>
      <c r="F177" s="18">
        <v>0</v>
      </c>
      <c r="G177" s="18"/>
    </row>
    <row r="178" spans="1:7" x14ac:dyDescent="0.3">
      <c r="A178" s="18">
        <v>8010</v>
      </c>
      <c r="B178" s="18">
        <v>18</v>
      </c>
      <c r="C178" s="18" t="s">
        <v>80</v>
      </c>
      <c r="D178" s="18" t="s">
        <v>81</v>
      </c>
      <c r="E178" s="18" t="s">
        <v>84</v>
      </c>
      <c r="F178" s="18">
        <v>0</v>
      </c>
      <c r="G178" s="18"/>
    </row>
    <row r="179" spans="1:7" x14ac:dyDescent="0.3">
      <c r="A179" s="18">
        <v>8023</v>
      </c>
      <c r="B179" s="18">
        <v>18</v>
      </c>
      <c r="C179" s="18" t="s">
        <v>80</v>
      </c>
      <c r="D179" s="18" t="s">
        <v>81</v>
      </c>
      <c r="E179" s="18" t="s">
        <v>84</v>
      </c>
      <c r="F179" s="18">
        <v>12</v>
      </c>
      <c r="G179" s="18">
        <v>7.2</v>
      </c>
    </row>
    <row r="180" spans="1:7" x14ac:dyDescent="0.3">
      <c r="A180" s="18">
        <v>8031</v>
      </c>
      <c r="B180" s="18">
        <v>18</v>
      </c>
      <c r="C180" s="18" t="s">
        <v>87</v>
      </c>
      <c r="D180" s="18" t="s">
        <v>81</v>
      </c>
      <c r="E180" s="18" t="s">
        <v>82</v>
      </c>
      <c r="F180" s="18">
        <v>9999</v>
      </c>
      <c r="G180" s="18"/>
    </row>
    <row r="181" spans="1:7" x14ac:dyDescent="0.3">
      <c r="A181" s="18">
        <v>8170</v>
      </c>
      <c r="B181" s="18">
        <v>18</v>
      </c>
      <c r="C181" s="18" t="s">
        <v>80</v>
      </c>
      <c r="D181" s="18" t="s">
        <v>81</v>
      </c>
      <c r="E181" s="18" t="s">
        <v>82</v>
      </c>
      <c r="F181" s="18">
        <v>10</v>
      </c>
      <c r="G181" s="18">
        <v>16</v>
      </c>
    </row>
    <row r="182" spans="1:7" x14ac:dyDescent="0.3">
      <c r="A182" s="18">
        <v>8172</v>
      </c>
      <c r="B182" s="18">
        <v>18</v>
      </c>
      <c r="C182" s="18" t="s">
        <v>80</v>
      </c>
      <c r="D182" s="18" t="s">
        <v>81</v>
      </c>
      <c r="E182" s="18" t="s">
        <v>84</v>
      </c>
      <c r="F182" s="18">
        <v>3</v>
      </c>
      <c r="G182" s="18"/>
    </row>
    <row r="183" spans="1:7" x14ac:dyDescent="0.3">
      <c r="A183" s="18">
        <v>8174</v>
      </c>
      <c r="B183" s="18">
        <v>18</v>
      </c>
      <c r="C183" s="18" t="s">
        <v>80</v>
      </c>
      <c r="D183" s="18" t="s">
        <v>81</v>
      </c>
      <c r="E183" s="18" t="s">
        <v>82</v>
      </c>
      <c r="F183" s="18">
        <v>10</v>
      </c>
      <c r="G183" s="18">
        <v>17.8</v>
      </c>
    </row>
    <row r="184" spans="1:7" x14ac:dyDescent="0.3">
      <c r="A184" s="18">
        <v>8177</v>
      </c>
      <c r="B184" s="18">
        <v>18</v>
      </c>
      <c r="C184" s="18" t="s">
        <v>80</v>
      </c>
      <c r="D184" s="18" t="s">
        <v>81</v>
      </c>
      <c r="E184" s="18" t="s">
        <v>84</v>
      </c>
      <c r="F184" s="18">
        <v>8</v>
      </c>
      <c r="G184" s="18">
        <v>9.3000000000000007</v>
      </c>
    </row>
    <row r="185" spans="1:7" x14ac:dyDescent="0.3">
      <c r="A185" s="18">
        <v>8178</v>
      </c>
      <c r="B185" s="18">
        <v>18</v>
      </c>
      <c r="C185" s="18" t="s">
        <v>87</v>
      </c>
      <c r="D185" s="18" t="s">
        <v>81</v>
      </c>
      <c r="E185" s="18" t="s">
        <v>82</v>
      </c>
      <c r="F185" s="18">
        <v>9999</v>
      </c>
      <c r="G185" s="18"/>
    </row>
    <row r="186" spans="1:7" x14ac:dyDescent="0.3">
      <c r="A186" s="18">
        <v>8182</v>
      </c>
      <c r="B186" s="18">
        <v>18</v>
      </c>
      <c r="C186" s="18" t="s">
        <v>80</v>
      </c>
      <c r="D186" s="18" t="s">
        <v>81</v>
      </c>
      <c r="E186" s="18" t="s">
        <v>82</v>
      </c>
      <c r="F186" s="18">
        <v>10</v>
      </c>
      <c r="G186" s="18">
        <v>16.8</v>
      </c>
    </row>
    <row r="187" spans="1:7" x14ac:dyDescent="0.3">
      <c r="A187" s="18">
        <v>8185</v>
      </c>
      <c r="B187" s="18">
        <v>18</v>
      </c>
      <c r="C187" s="18" t="s">
        <v>80</v>
      </c>
      <c r="D187" s="18" t="s">
        <v>81</v>
      </c>
      <c r="E187" s="18" t="s">
        <v>84</v>
      </c>
      <c r="F187" s="18">
        <v>12</v>
      </c>
      <c r="G187" s="18">
        <v>10.6</v>
      </c>
    </row>
    <row r="188" spans="1:7" x14ac:dyDescent="0.3">
      <c r="A188" s="18">
        <v>8186</v>
      </c>
      <c r="B188" s="18">
        <v>18</v>
      </c>
      <c r="C188" s="18" t="s">
        <v>80</v>
      </c>
      <c r="D188" s="18" t="s">
        <v>81</v>
      </c>
      <c r="E188" s="18" t="s">
        <v>82</v>
      </c>
      <c r="F188" s="18">
        <v>9</v>
      </c>
      <c r="G188" s="18">
        <v>19.399999999999999</v>
      </c>
    </row>
    <row r="189" spans="1:7" x14ac:dyDescent="0.3">
      <c r="A189" s="18">
        <v>8189</v>
      </c>
      <c r="B189" s="18">
        <v>18</v>
      </c>
      <c r="C189" s="18" t="s">
        <v>80</v>
      </c>
      <c r="D189" s="18" t="s">
        <v>81</v>
      </c>
      <c r="E189" s="18" t="s">
        <v>84</v>
      </c>
      <c r="F189" s="18">
        <v>3</v>
      </c>
      <c r="G189" s="18">
        <v>13.4</v>
      </c>
    </row>
    <row r="190" spans="1:7" x14ac:dyDescent="0.3">
      <c r="A190" s="18">
        <v>8190</v>
      </c>
      <c r="B190" s="18">
        <v>18</v>
      </c>
      <c r="C190" s="18" t="s">
        <v>80</v>
      </c>
      <c r="D190" s="18" t="s">
        <v>81</v>
      </c>
      <c r="E190" s="18" t="s">
        <v>84</v>
      </c>
      <c r="F190" s="18">
        <v>6</v>
      </c>
      <c r="G190" s="18"/>
    </row>
    <row r="191" spans="1:7" x14ac:dyDescent="0.3">
      <c r="A191" s="18">
        <v>8191</v>
      </c>
      <c r="B191" s="18">
        <v>18</v>
      </c>
      <c r="C191" s="18" t="s">
        <v>80</v>
      </c>
      <c r="D191" s="18" t="s">
        <v>81</v>
      </c>
      <c r="E191" s="18" t="s">
        <v>84</v>
      </c>
      <c r="F191" s="18">
        <v>2</v>
      </c>
      <c r="G191" s="18"/>
    </row>
    <row r="192" spans="1:7" x14ac:dyDescent="0.3">
      <c r="A192" s="18">
        <v>8193</v>
      </c>
      <c r="B192" s="18">
        <v>18</v>
      </c>
      <c r="C192" s="18" t="s">
        <v>87</v>
      </c>
      <c r="D192" s="18" t="s">
        <v>81</v>
      </c>
      <c r="E192" s="18" t="s">
        <v>92</v>
      </c>
      <c r="F192" s="18">
        <v>9999</v>
      </c>
      <c r="G192" s="18"/>
    </row>
    <row r="193" spans="1:7" x14ac:dyDescent="0.3">
      <c r="A193" s="18">
        <v>8194</v>
      </c>
      <c r="B193" s="18">
        <v>18</v>
      </c>
      <c r="C193" s="18" t="s">
        <v>80</v>
      </c>
      <c r="D193" s="18" t="s">
        <v>81</v>
      </c>
      <c r="E193" s="18" t="s">
        <v>84</v>
      </c>
      <c r="F193" s="18">
        <v>6</v>
      </c>
      <c r="G193" s="18">
        <v>10</v>
      </c>
    </row>
    <row r="194" spans="1:7" x14ac:dyDescent="0.3">
      <c r="A194" s="18">
        <v>8195</v>
      </c>
      <c r="B194" s="18">
        <v>18</v>
      </c>
      <c r="C194" s="18" t="s">
        <v>80</v>
      </c>
      <c r="D194" s="18" t="s">
        <v>81</v>
      </c>
      <c r="E194" s="18" t="s">
        <v>84</v>
      </c>
      <c r="F194" s="18">
        <v>8</v>
      </c>
      <c r="G194" s="18">
        <v>13.5</v>
      </c>
    </row>
    <row r="195" spans="1:7" x14ac:dyDescent="0.3">
      <c r="A195" s="18">
        <v>8196</v>
      </c>
      <c r="B195" s="18">
        <v>18</v>
      </c>
      <c r="C195" s="18" t="s">
        <v>80</v>
      </c>
      <c r="D195" s="18" t="s">
        <v>90</v>
      </c>
      <c r="E195" s="18" t="s">
        <v>84</v>
      </c>
      <c r="F195" s="18">
        <v>0</v>
      </c>
      <c r="G195" s="18"/>
    </row>
    <row r="196" spans="1:7" x14ac:dyDescent="0.3">
      <c r="A196" s="18">
        <v>8200</v>
      </c>
      <c r="B196" s="18">
        <v>18</v>
      </c>
      <c r="C196" s="18" t="s">
        <v>87</v>
      </c>
      <c r="D196" s="18" t="s">
        <v>81</v>
      </c>
      <c r="E196" s="18" t="s">
        <v>92</v>
      </c>
      <c r="F196" s="18">
        <v>9999</v>
      </c>
      <c r="G196" s="18"/>
    </row>
    <row r="197" spans="1:7" x14ac:dyDescent="0.3">
      <c r="A197" s="18">
        <v>8205</v>
      </c>
      <c r="B197" s="18">
        <v>18</v>
      </c>
      <c r="C197" s="18" t="s">
        <v>80</v>
      </c>
      <c r="D197" s="18" t="s">
        <v>81</v>
      </c>
      <c r="E197" s="18" t="s">
        <v>82</v>
      </c>
      <c r="F197" s="18">
        <v>6</v>
      </c>
      <c r="G197" s="18">
        <v>12.5</v>
      </c>
    </row>
    <row r="198" spans="1:7" x14ac:dyDescent="0.3">
      <c r="A198" s="18">
        <v>8221</v>
      </c>
      <c r="B198" s="18">
        <v>18</v>
      </c>
      <c r="C198" s="18" t="s">
        <v>80</v>
      </c>
      <c r="D198" s="18" t="s">
        <v>81</v>
      </c>
      <c r="E198" s="18" t="s">
        <v>84</v>
      </c>
      <c r="F198" s="18">
        <v>4</v>
      </c>
      <c r="G198" s="18">
        <v>10.7</v>
      </c>
    </row>
    <row r="199" spans="1:7" x14ac:dyDescent="0.3">
      <c r="A199" s="18">
        <v>8259</v>
      </c>
      <c r="B199" s="18">
        <v>18</v>
      </c>
      <c r="C199" s="18" t="s">
        <v>87</v>
      </c>
      <c r="D199" s="18" t="s">
        <v>81</v>
      </c>
      <c r="E199" s="18" t="s">
        <v>82</v>
      </c>
      <c r="F199" s="18">
        <v>9999</v>
      </c>
      <c r="G199" s="18"/>
    </row>
    <row r="200" spans="1:7" x14ac:dyDescent="0.3">
      <c r="A200" s="18">
        <v>8276</v>
      </c>
      <c r="B200" s="18">
        <v>18</v>
      </c>
      <c r="C200" s="18" t="s">
        <v>87</v>
      </c>
      <c r="D200" s="18" t="s">
        <v>81</v>
      </c>
      <c r="E200" s="18" t="s">
        <v>84</v>
      </c>
      <c r="F200" s="18">
        <v>9999</v>
      </c>
      <c r="G200" s="18"/>
    </row>
    <row r="201" spans="1:7" x14ac:dyDescent="0.3">
      <c r="A201" s="18">
        <v>8293</v>
      </c>
      <c r="B201" s="18">
        <v>18</v>
      </c>
      <c r="C201" s="18" t="s">
        <v>87</v>
      </c>
      <c r="D201" s="18" t="s">
        <v>81</v>
      </c>
      <c r="E201" s="18" t="s">
        <v>84</v>
      </c>
      <c r="F201" s="18">
        <v>9999</v>
      </c>
      <c r="G201" s="18"/>
    </row>
    <row r="202" spans="1:7" x14ac:dyDescent="0.3">
      <c r="A202" s="18">
        <v>8294</v>
      </c>
      <c r="B202" s="18">
        <v>18</v>
      </c>
      <c r="C202" s="18" t="s">
        <v>80</v>
      </c>
      <c r="D202" s="18" t="s">
        <v>81</v>
      </c>
      <c r="E202" s="18" t="s">
        <v>82</v>
      </c>
      <c r="F202" s="18">
        <v>9</v>
      </c>
      <c r="G202" s="18">
        <v>16.8</v>
      </c>
    </row>
    <row r="203" spans="1:7" x14ac:dyDescent="0.3">
      <c r="A203" s="18">
        <v>8394</v>
      </c>
      <c r="B203" s="18">
        <v>18</v>
      </c>
      <c r="C203" s="18" t="s">
        <v>80</v>
      </c>
      <c r="D203" s="18" t="s">
        <v>81</v>
      </c>
      <c r="E203" s="18" t="s">
        <v>84</v>
      </c>
      <c r="F203" s="18">
        <v>5</v>
      </c>
      <c r="G203" s="18">
        <v>9</v>
      </c>
    </row>
    <row r="204" spans="1:7" x14ac:dyDescent="0.3">
      <c r="A204" s="18">
        <v>8398</v>
      </c>
      <c r="B204" s="18">
        <v>18</v>
      </c>
      <c r="C204" s="18" t="s">
        <v>80</v>
      </c>
      <c r="D204" s="18" t="s">
        <v>90</v>
      </c>
      <c r="E204" s="18" t="s">
        <v>82</v>
      </c>
      <c r="F204" s="18">
        <v>0</v>
      </c>
      <c r="G204" s="18"/>
    </row>
    <row r="205" spans="1:7" x14ac:dyDescent="0.3">
      <c r="A205" s="18">
        <v>8405</v>
      </c>
      <c r="B205" s="18">
        <v>18</v>
      </c>
      <c r="C205" s="18" t="s">
        <v>80</v>
      </c>
      <c r="D205" s="18" t="s">
        <v>81</v>
      </c>
      <c r="E205" s="18" t="s">
        <v>84</v>
      </c>
      <c r="F205" s="18">
        <v>2</v>
      </c>
      <c r="G205" s="18"/>
    </row>
    <row r="206" spans="1:7" x14ac:dyDescent="0.3">
      <c r="A206" s="18">
        <v>8410</v>
      </c>
      <c r="B206" s="18">
        <v>18</v>
      </c>
      <c r="C206" s="18" t="s">
        <v>80</v>
      </c>
      <c r="D206" s="18" t="s">
        <v>81</v>
      </c>
      <c r="E206" s="18" t="s">
        <v>84</v>
      </c>
      <c r="F206" s="18">
        <v>0</v>
      </c>
      <c r="G206" s="18"/>
    </row>
    <row r="207" spans="1:7" x14ac:dyDescent="0.3">
      <c r="A207" s="18">
        <v>8425</v>
      </c>
      <c r="B207" s="18">
        <v>18</v>
      </c>
      <c r="C207" s="18" t="s">
        <v>80</v>
      </c>
      <c r="D207" s="18" t="s">
        <v>81</v>
      </c>
      <c r="E207" s="18" t="s">
        <v>84</v>
      </c>
      <c r="F207" s="18">
        <v>2</v>
      </c>
      <c r="G207" s="18"/>
    </row>
    <row r="208" spans="1:7" x14ac:dyDescent="0.3">
      <c r="A208" s="18">
        <v>8428</v>
      </c>
      <c r="B208" s="18">
        <v>18</v>
      </c>
      <c r="C208" s="18" t="s">
        <v>80</v>
      </c>
      <c r="D208" s="18" t="s">
        <v>81</v>
      </c>
      <c r="E208" s="18" t="s">
        <v>84</v>
      </c>
      <c r="F208" s="18">
        <v>1</v>
      </c>
      <c r="G208" s="18"/>
    </row>
    <row r="209" spans="1:7" x14ac:dyDescent="0.3">
      <c r="A209" s="18">
        <v>8481</v>
      </c>
      <c r="B209" s="18">
        <v>18</v>
      </c>
      <c r="C209" s="18" t="s">
        <v>87</v>
      </c>
      <c r="D209" s="18" t="s">
        <v>81</v>
      </c>
      <c r="E209" s="18" t="s">
        <v>84</v>
      </c>
      <c r="F209" s="18">
        <v>9999</v>
      </c>
      <c r="G209" s="18"/>
    </row>
    <row r="210" spans="1:7" x14ac:dyDescent="0.3">
      <c r="A210" s="18">
        <v>8636</v>
      </c>
      <c r="B210" s="18">
        <v>18</v>
      </c>
      <c r="C210" s="18" t="s">
        <v>80</v>
      </c>
      <c r="D210" s="18" t="s">
        <v>81</v>
      </c>
      <c r="E210" s="18" t="s">
        <v>84</v>
      </c>
      <c r="F210" s="18">
        <v>1</v>
      </c>
      <c r="G210" s="18">
        <v>20.8</v>
      </c>
    </row>
    <row r="211" spans="1:7" x14ac:dyDescent="0.3">
      <c r="A211" s="18">
        <v>8676</v>
      </c>
      <c r="B211" s="18">
        <v>18</v>
      </c>
      <c r="C211" s="18" t="s">
        <v>80</v>
      </c>
      <c r="D211" s="18" t="s">
        <v>81</v>
      </c>
      <c r="E211" s="18" t="s">
        <v>82</v>
      </c>
      <c r="F211" s="18">
        <v>4</v>
      </c>
      <c r="G211" s="18">
        <v>18.600000000000001</v>
      </c>
    </row>
    <row r="212" spans="1:7" x14ac:dyDescent="0.3">
      <c r="A212" s="18">
        <v>8682</v>
      </c>
      <c r="B212" s="18">
        <v>18</v>
      </c>
      <c r="C212" s="18" t="s">
        <v>80</v>
      </c>
      <c r="D212" s="18" t="s">
        <v>81</v>
      </c>
      <c r="E212" s="18" t="s">
        <v>82</v>
      </c>
      <c r="F212" s="18">
        <v>5</v>
      </c>
      <c r="G212" s="18">
        <v>23.2</v>
      </c>
    </row>
    <row r="213" spans="1:7" x14ac:dyDescent="0.3">
      <c r="A213" s="18">
        <v>8693</v>
      </c>
      <c r="B213" s="18">
        <v>18</v>
      </c>
      <c r="C213" s="18" t="s">
        <v>80</v>
      </c>
      <c r="D213" s="18" t="s">
        <v>81</v>
      </c>
      <c r="E213" s="18" t="s">
        <v>84</v>
      </c>
      <c r="F213" s="18">
        <v>2</v>
      </c>
      <c r="G213" s="18">
        <v>20.2</v>
      </c>
    </row>
    <row r="214" spans="1:7" x14ac:dyDescent="0.3">
      <c r="A214" s="18">
        <v>8718</v>
      </c>
      <c r="B214" s="18">
        <v>18</v>
      </c>
      <c r="C214" s="18" t="s">
        <v>80</v>
      </c>
      <c r="D214" s="18" t="s">
        <v>81</v>
      </c>
      <c r="E214" s="18" t="s">
        <v>82</v>
      </c>
      <c r="F214" s="18">
        <v>15</v>
      </c>
      <c r="G214" s="18">
        <v>8.1999999999999993</v>
      </c>
    </row>
    <row r="215" spans="1:7" x14ac:dyDescent="0.3">
      <c r="A215" s="18">
        <v>8721</v>
      </c>
      <c r="B215" s="18">
        <v>18</v>
      </c>
      <c r="C215" s="18" t="s">
        <v>80</v>
      </c>
      <c r="D215" s="18" t="s">
        <v>81</v>
      </c>
      <c r="E215" s="18" t="s">
        <v>84</v>
      </c>
      <c r="F215" s="18">
        <v>6</v>
      </c>
      <c r="G215" s="18">
        <v>10.8</v>
      </c>
    </row>
    <row r="216" spans="1:7" x14ac:dyDescent="0.3">
      <c r="A216" s="18">
        <v>8724</v>
      </c>
      <c r="B216" s="18">
        <v>18</v>
      </c>
      <c r="C216" s="18" t="s">
        <v>80</v>
      </c>
      <c r="D216" s="18" t="s">
        <v>81</v>
      </c>
      <c r="E216" s="18" t="s">
        <v>82</v>
      </c>
      <c r="F216" s="18">
        <v>15</v>
      </c>
      <c r="G216" s="18">
        <v>8.1</v>
      </c>
    </row>
    <row r="217" spans="1:7" x14ac:dyDescent="0.3">
      <c r="A217" s="18">
        <v>8732</v>
      </c>
      <c r="B217" s="18">
        <v>18</v>
      </c>
      <c r="C217" s="18" t="s">
        <v>80</v>
      </c>
      <c r="D217" s="18" t="s">
        <v>81</v>
      </c>
      <c r="E217" s="18" t="s">
        <v>82</v>
      </c>
      <c r="F217" s="18">
        <v>16</v>
      </c>
      <c r="G217" s="18">
        <v>8.4</v>
      </c>
    </row>
    <row r="218" spans="1:7" x14ac:dyDescent="0.3">
      <c r="A218" s="18">
        <v>8751</v>
      </c>
      <c r="B218" s="18">
        <v>18</v>
      </c>
      <c r="C218" s="18" t="s">
        <v>80</v>
      </c>
      <c r="D218" s="18" t="s">
        <v>81</v>
      </c>
      <c r="E218" s="18" t="s">
        <v>82</v>
      </c>
      <c r="F218" s="18">
        <v>3</v>
      </c>
      <c r="G218" s="18">
        <v>21.3</v>
      </c>
    </row>
    <row r="219" spans="1:7" x14ac:dyDescent="0.3">
      <c r="A219" s="18">
        <v>8775</v>
      </c>
      <c r="B219" s="18">
        <v>18</v>
      </c>
      <c r="C219" s="18" t="s">
        <v>80</v>
      </c>
      <c r="D219" s="18" t="s">
        <v>91</v>
      </c>
      <c r="E219" s="18" t="s">
        <v>84</v>
      </c>
      <c r="F219" s="18">
        <v>0</v>
      </c>
      <c r="G219" s="18"/>
    </row>
    <row r="220" spans="1:7" x14ac:dyDescent="0.3">
      <c r="A220" s="18">
        <v>8788</v>
      </c>
      <c r="B220" s="18">
        <v>18</v>
      </c>
      <c r="C220" s="18" t="s">
        <v>80</v>
      </c>
      <c r="D220" s="18" t="s">
        <v>81</v>
      </c>
      <c r="E220" s="18" t="s">
        <v>84</v>
      </c>
      <c r="F220" s="18">
        <v>0</v>
      </c>
      <c r="G220" s="18"/>
    </row>
    <row r="221" spans="1:7" x14ac:dyDescent="0.3">
      <c r="A221" s="18">
        <v>8838</v>
      </c>
      <c r="B221" s="18">
        <v>18</v>
      </c>
      <c r="C221" s="18" t="s">
        <v>80</v>
      </c>
      <c r="D221" s="18" t="s">
        <v>81</v>
      </c>
      <c r="E221" s="18" t="s">
        <v>84</v>
      </c>
      <c r="F221" s="18">
        <v>0</v>
      </c>
      <c r="G221" s="18"/>
    </row>
    <row r="222" spans="1:7" x14ac:dyDescent="0.3">
      <c r="A222" s="18">
        <v>8861</v>
      </c>
      <c r="B222" s="18">
        <v>18</v>
      </c>
      <c r="C222" s="18" t="s">
        <v>80</v>
      </c>
      <c r="D222" s="18" t="s">
        <v>81</v>
      </c>
      <c r="E222" s="18" t="s">
        <v>82</v>
      </c>
      <c r="F222" s="18">
        <v>30</v>
      </c>
      <c r="G222" s="18">
        <v>6</v>
      </c>
    </row>
    <row r="223" spans="1:7" x14ac:dyDescent="0.3">
      <c r="A223" s="18">
        <v>8958</v>
      </c>
      <c r="B223" s="18">
        <v>18</v>
      </c>
      <c r="C223" s="18" t="s">
        <v>80</v>
      </c>
      <c r="D223" s="18" t="s">
        <v>81</v>
      </c>
      <c r="E223" s="18" t="s">
        <v>82</v>
      </c>
      <c r="F223" s="18">
        <v>10</v>
      </c>
      <c r="G223" s="18">
        <v>16.2</v>
      </c>
    </row>
    <row r="224" spans="1:7" x14ac:dyDescent="0.3">
      <c r="A224" s="18">
        <v>8961</v>
      </c>
      <c r="B224" s="18">
        <v>18</v>
      </c>
      <c r="C224" s="18" t="s">
        <v>80</v>
      </c>
      <c r="D224" s="18" t="s">
        <v>81</v>
      </c>
      <c r="E224" s="18" t="s">
        <v>82</v>
      </c>
      <c r="F224" s="18">
        <v>12</v>
      </c>
      <c r="G224" s="18">
        <v>14.5</v>
      </c>
    </row>
    <row r="225" spans="1:7" x14ac:dyDescent="0.3">
      <c r="A225" s="18">
        <v>9018</v>
      </c>
      <c r="B225" s="18">
        <v>18</v>
      </c>
      <c r="C225" s="18" t="s">
        <v>80</v>
      </c>
      <c r="D225" s="18" t="s">
        <v>81</v>
      </c>
      <c r="E225" s="18" t="s">
        <v>84</v>
      </c>
      <c r="F225" s="18">
        <v>25</v>
      </c>
      <c r="G225" s="18">
        <v>9.6</v>
      </c>
    </row>
    <row r="226" spans="1:7" x14ac:dyDescent="0.3">
      <c r="A226" s="18">
        <v>9059</v>
      </c>
      <c r="B226" s="18">
        <v>18</v>
      </c>
      <c r="C226" s="18" t="s">
        <v>87</v>
      </c>
      <c r="D226" s="18" t="s">
        <v>81</v>
      </c>
      <c r="E226" s="18" t="s">
        <v>82</v>
      </c>
      <c r="F226" s="18">
        <v>9999</v>
      </c>
      <c r="G226" s="18"/>
    </row>
    <row r="227" spans="1:7" x14ac:dyDescent="0.3">
      <c r="A227" s="18">
        <v>9060</v>
      </c>
      <c r="B227" s="18">
        <v>18</v>
      </c>
      <c r="C227" s="18" t="s">
        <v>87</v>
      </c>
      <c r="D227" s="18" t="s">
        <v>81</v>
      </c>
      <c r="E227" s="18" t="s">
        <v>84</v>
      </c>
      <c r="F227" s="18">
        <v>9999</v>
      </c>
      <c r="G227" s="18"/>
    </row>
    <row r="228" spans="1:7" x14ac:dyDescent="0.3">
      <c r="A228" s="18">
        <v>9066</v>
      </c>
      <c r="B228" s="18">
        <v>18</v>
      </c>
      <c r="C228" s="18" t="s">
        <v>80</v>
      </c>
      <c r="D228" s="18" t="s">
        <v>81</v>
      </c>
      <c r="E228" s="18" t="s">
        <v>84</v>
      </c>
      <c r="F228" s="18">
        <v>10</v>
      </c>
      <c r="G228" s="18">
        <v>14.2</v>
      </c>
    </row>
    <row r="229" spans="1:7" x14ac:dyDescent="0.3">
      <c r="A229" s="18">
        <v>9067</v>
      </c>
      <c r="B229" s="18">
        <v>18</v>
      </c>
      <c r="C229" s="18" t="s">
        <v>87</v>
      </c>
      <c r="D229" s="18" t="s">
        <v>81</v>
      </c>
      <c r="E229" s="18" t="s">
        <v>84</v>
      </c>
      <c r="F229" s="18">
        <v>9999</v>
      </c>
      <c r="G229" s="18"/>
    </row>
    <row r="230" spans="1:7" x14ac:dyDescent="0.3">
      <c r="A230" s="18">
        <v>9079</v>
      </c>
      <c r="B230" s="18">
        <v>18</v>
      </c>
      <c r="C230" s="18" t="s">
        <v>87</v>
      </c>
      <c r="D230" s="18" t="s">
        <v>81</v>
      </c>
      <c r="E230" s="18" t="s">
        <v>84</v>
      </c>
      <c r="F230" s="18">
        <v>9999</v>
      </c>
      <c r="G230" s="18"/>
    </row>
    <row r="231" spans="1:7" x14ac:dyDescent="0.3">
      <c r="A231" s="18">
        <v>9088</v>
      </c>
      <c r="B231" s="18">
        <v>18</v>
      </c>
      <c r="C231" s="18" t="s">
        <v>80</v>
      </c>
      <c r="D231" s="18" t="s">
        <v>81</v>
      </c>
      <c r="E231" s="18" t="s">
        <v>82</v>
      </c>
      <c r="F231" s="18">
        <v>5</v>
      </c>
      <c r="G231" s="18">
        <v>14.8</v>
      </c>
    </row>
    <row r="232" spans="1:7" x14ac:dyDescent="0.3">
      <c r="A232" s="18">
        <v>9128</v>
      </c>
      <c r="B232" s="18">
        <v>18</v>
      </c>
      <c r="C232" s="18" t="s">
        <v>80</v>
      </c>
      <c r="D232" s="18" t="s">
        <v>91</v>
      </c>
      <c r="E232" s="18" t="s">
        <v>82</v>
      </c>
      <c r="F232" s="18">
        <v>0</v>
      </c>
      <c r="G232" s="18"/>
    </row>
    <row r="233" spans="1:7" x14ac:dyDescent="0.3">
      <c r="A233" s="18">
        <v>9163</v>
      </c>
      <c r="B233" s="18">
        <v>18</v>
      </c>
      <c r="C233" s="18" t="s">
        <v>80</v>
      </c>
      <c r="D233" s="18" t="s">
        <v>81</v>
      </c>
      <c r="E233" s="18" t="s">
        <v>84</v>
      </c>
      <c r="F233" s="18">
        <v>2</v>
      </c>
      <c r="G233" s="18"/>
    </row>
    <row r="234" spans="1:7" x14ac:dyDescent="0.3">
      <c r="A234" s="18">
        <v>9172</v>
      </c>
      <c r="B234" s="18">
        <v>18</v>
      </c>
      <c r="C234" s="18" t="s">
        <v>80</v>
      </c>
      <c r="D234" s="18" t="s">
        <v>81</v>
      </c>
      <c r="E234" s="18" t="s">
        <v>82</v>
      </c>
      <c r="F234" s="18">
        <v>17</v>
      </c>
      <c r="G234" s="18">
        <v>8.9</v>
      </c>
    </row>
    <row r="235" spans="1:7" x14ac:dyDescent="0.3">
      <c r="A235" s="18">
        <v>9188</v>
      </c>
      <c r="B235" s="18">
        <v>18</v>
      </c>
      <c r="C235" s="18" t="s">
        <v>80</v>
      </c>
      <c r="D235" s="18" t="s">
        <v>81</v>
      </c>
      <c r="E235" s="18" t="s">
        <v>84</v>
      </c>
      <c r="F235" s="18">
        <v>3</v>
      </c>
      <c r="G235" s="18">
        <v>14.8</v>
      </c>
    </row>
    <row r="236" spans="1:7" x14ac:dyDescent="0.3">
      <c r="A236" s="18">
        <v>9219</v>
      </c>
      <c r="B236" s="18">
        <v>18</v>
      </c>
      <c r="C236" s="18" t="s">
        <v>87</v>
      </c>
      <c r="D236" s="18" t="s">
        <v>81</v>
      </c>
      <c r="E236" s="18" t="s">
        <v>92</v>
      </c>
      <c r="F236" s="18">
        <v>9999</v>
      </c>
      <c r="G236" s="18"/>
    </row>
    <row r="237" spans="1:7" x14ac:dyDescent="0.3">
      <c r="A237" s="18">
        <v>9258</v>
      </c>
      <c r="B237" s="18">
        <v>18</v>
      </c>
      <c r="C237" s="18" t="s">
        <v>87</v>
      </c>
      <c r="D237" s="18" t="s">
        <v>81</v>
      </c>
      <c r="E237" s="18" t="s">
        <v>84</v>
      </c>
      <c r="F237" s="18">
        <v>9999</v>
      </c>
      <c r="G237" s="18"/>
    </row>
    <row r="238" spans="1:7" x14ac:dyDescent="0.3">
      <c r="A238" s="18">
        <v>9278</v>
      </c>
      <c r="B238" s="18">
        <v>18</v>
      </c>
      <c r="C238" s="18" t="s">
        <v>80</v>
      </c>
      <c r="D238" s="18" t="s">
        <v>91</v>
      </c>
      <c r="E238" s="18" t="s">
        <v>92</v>
      </c>
      <c r="F238" s="18">
        <v>0</v>
      </c>
      <c r="G238" s="18"/>
    </row>
    <row r="239" spans="1:7" x14ac:dyDescent="0.3">
      <c r="A239" s="18">
        <v>9279</v>
      </c>
      <c r="B239" s="18">
        <v>18</v>
      </c>
      <c r="C239" s="18" t="s">
        <v>80</v>
      </c>
      <c r="D239" s="18" t="s">
        <v>81</v>
      </c>
      <c r="E239" s="18" t="s">
        <v>82</v>
      </c>
      <c r="F239" s="18">
        <v>16</v>
      </c>
      <c r="G239" s="18">
        <v>11</v>
      </c>
    </row>
    <row r="240" spans="1:7" x14ac:dyDescent="0.3">
      <c r="A240" s="18">
        <v>9280</v>
      </c>
      <c r="B240" s="18">
        <v>18</v>
      </c>
      <c r="C240" s="18" t="s">
        <v>87</v>
      </c>
      <c r="D240" s="18" t="s">
        <v>81</v>
      </c>
      <c r="E240" s="18" t="s">
        <v>92</v>
      </c>
      <c r="F240" s="18">
        <v>9999</v>
      </c>
      <c r="G240" s="18"/>
    </row>
    <row r="241" spans="1:7" x14ac:dyDescent="0.3">
      <c r="A241" s="18">
        <v>9282</v>
      </c>
      <c r="B241" s="18">
        <v>18</v>
      </c>
      <c r="C241" s="18" t="s">
        <v>80</v>
      </c>
      <c r="D241" s="18" t="s">
        <v>81</v>
      </c>
      <c r="E241" s="18" t="s">
        <v>82</v>
      </c>
      <c r="F241" s="18">
        <v>16</v>
      </c>
      <c r="G241" s="18">
        <v>10.5</v>
      </c>
    </row>
    <row r="242" spans="1:7" x14ac:dyDescent="0.3">
      <c r="A242" s="18">
        <v>9283</v>
      </c>
      <c r="B242" s="18">
        <v>18</v>
      </c>
      <c r="C242" s="18" t="s">
        <v>80</v>
      </c>
      <c r="D242" s="18" t="s">
        <v>91</v>
      </c>
      <c r="E242" s="18" t="s">
        <v>92</v>
      </c>
      <c r="F242" s="18">
        <v>0</v>
      </c>
      <c r="G242" s="18"/>
    </row>
    <row r="243" spans="1:7" x14ac:dyDescent="0.3">
      <c r="A243" s="18">
        <v>9290</v>
      </c>
      <c r="B243" s="18">
        <v>18</v>
      </c>
      <c r="C243" s="18" t="s">
        <v>80</v>
      </c>
      <c r="D243" s="18" t="s">
        <v>83</v>
      </c>
      <c r="E243" s="18" t="s">
        <v>92</v>
      </c>
      <c r="F243" s="18">
        <v>0</v>
      </c>
      <c r="G243" s="18"/>
    </row>
    <row r="244" spans="1:7" x14ac:dyDescent="0.3">
      <c r="A244" s="18">
        <v>9299</v>
      </c>
      <c r="B244" s="18">
        <v>18</v>
      </c>
      <c r="C244" s="18" t="s">
        <v>80</v>
      </c>
      <c r="D244" s="18" t="s">
        <v>81</v>
      </c>
      <c r="E244" s="18" t="s">
        <v>82</v>
      </c>
      <c r="F244" s="18">
        <v>15</v>
      </c>
      <c r="G244" s="18">
        <v>10.1</v>
      </c>
    </row>
    <row r="245" spans="1:7" x14ac:dyDescent="0.3">
      <c r="A245" s="18">
        <v>9376</v>
      </c>
      <c r="B245" s="18">
        <v>18</v>
      </c>
      <c r="C245" s="18" t="s">
        <v>80</v>
      </c>
      <c r="D245" s="18" t="s">
        <v>81</v>
      </c>
      <c r="E245" s="18" t="s">
        <v>84</v>
      </c>
      <c r="F245" s="18">
        <v>1</v>
      </c>
      <c r="G245" s="18"/>
    </row>
    <row r="246" spans="1:7" x14ac:dyDescent="0.3">
      <c r="A246" s="18">
        <v>9393</v>
      </c>
      <c r="B246" s="18">
        <v>18</v>
      </c>
      <c r="C246" s="18" t="s">
        <v>80</v>
      </c>
      <c r="D246" s="18" t="s">
        <v>90</v>
      </c>
      <c r="E246" s="18" t="s">
        <v>85</v>
      </c>
      <c r="F246" s="18">
        <v>0</v>
      </c>
      <c r="G246" s="18"/>
    </row>
    <row r="247" spans="1:7" x14ac:dyDescent="0.3">
      <c r="A247" s="18">
        <v>9394</v>
      </c>
      <c r="B247" s="18">
        <v>18</v>
      </c>
      <c r="C247" s="18" t="s">
        <v>80</v>
      </c>
      <c r="D247" s="18" t="s">
        <v>81</v>
      </c>
      <c r="E247" s="18" t="s">
        <v>82</v>
      </c>
      <c r="F247" s="18">
        <v>10</v>
      </c>
      <c r="G247" s="18">
        <v>15.6</v>
      </c>
    </row>
    <row r="248" spans="1:7" x14ac:dyDescent="0.3">
      <c r="A248" s="18">
        <v>9395</v>
      </c>
      <c r="B248" s="18">
        <v>18</v>
      </c>
      <c r="C248" s="18" t="s">
        <v>80</v>
      </c>
      <c r="D248" s="18" t="s">
        <v>81</v>
      </c>
      <c r="E248" s="18" t="s">
        <v>82</v>
      </c>
      <c r="F248" s="18">
        <v>10</v>
      </c>
      <c r="G248" s="18">
        <v>17.5</v>
      </c>
    </row>
    <row r="249" spans="1:7" x14ac:dyDescent="0.3">
      <c r="A249" s="18">
        <v>9411</v>
      </c>
      <c r="B249" s="18">
        <v>18</v>
      </c>
      <c r="C249" s="18" t="s">
        <v>80</v>
      </c>
      <c r="D249" s="18" t="s">
        <v>81</v>
      </c>
      <c r="E249" s="18" t="s">
        <v>84</v>
      </c>
      <c r="F249" s="18">
        <v>10</v>
      </c>
      <c r="G249" s="18">
        <v>24.1</v>
      </c>
    </row>
    <row r="250" spans="1:7" x14ac:dyDescent="0.3">
      <c r="A250" s="18">
        <v>9418</v>
      </c>
      <c r="B250" s="18">
        <v>18</v>
      </c>
      <c r="C250" s="18" t="s">
        <v>80</v>
      </c>
      <c r="D250" s="18" t="s">
        <v>81</v>
      </c>
      <c r="E250" s="18" t="s">
        <v>82</v>
      </c>
      <c r="F250" s="18">
        <v>10</v>
      </c>
      <c r="G250" s="18">
        <v>9</v>
      </c>
    </row>
    <row r="251" spans="1:7" x14ac:dyDescent="0.3">
      <c r="A251" s="18">
        <v>9512</v>
      </c>
      <c r="B251" s="18">
        <v>18</v>
      </c>
      <c r="C251" s="18" t="s">
        <v>87</v>
      </c>
      <c r="D251" s="18" t="s">
        <v>81</v>
      </c>
      <c r="E251" s="18" t="s">
        <v>84</v>
      </c>
      <c r="F251" s="18">
        <v>9999</v>
      </c>
      <c r="G251" s="18"/>
    </row>
    <row r="252" spans="1:7" x14ac:dyDescent="0.3">
      <c r="A252" s="18">
        <v>9541</v>
      </c>
      <c r="B252" s="18">
        <v>18</v>
      </c>
      <c r="C252" s="18" t="s">
        <v>80</v>
      </c>
      <c r="D252" s="18" t="s">
        <v>81</v>
      </c>
      <c r="E252" s="18" t="s">
        <v>82</v>
      </c>
      <c r="F252" s="18">
        <v>10</v>
      </c>
      <c r="G252" s="18">
        <v>12.7</v>
      </c>
    </row>
    <row r="253" spans="1:7" x14ac:dyDescent="0.3">
      <c r="A253" s="18">
        <v>9549</v>
      </c>
      <c r="B253" s="18">
        <v>18</v>
      </c>
      <c r="C253" s="18" t="s">
        <v>80</v>
      </c>
      <c r="D253" s="18" t="s">
        <v>81</v>
      </c>
      <c r="E253" s="18" t="s">
        <v>82</v>
      </c>
      <c r="F253" s="18">
        <v>17</v>
      </c>
      <c r="G253" s="18"/>
    </row>
    <row r="254" spans="1:7" x14ac:dyDescent="0.3">
      <c r="A254" s="18">
        <v>9606</v>
      </c>
      <c r="B254" s="18">
        <v>18</v>
      </c>
      <c r="C254" s="18" t="s">
        <v>80</v>
      </c>
      <c r="D254" s="18" t="s">
        <v>91</v>
      </c>
      <c r="E254" s="18" t="s">
        <v>84</v>
      </c>
      <c r="F254" s="18">
        <v>0</v>
      </c>
      <c r="G254" s="18"/>
    </row>
    <row r="255" spans="1:7" x14ac:dyDescent="0.3">
      <c r="A255" s="18">
        <v>9616</v>
      </c>
      <c r="B255" s="18">
        <v>18</v>
      </c>
      <c r="C255" s="18" t="s">
        <v>80</v>
      </c>
      <c r="D255" s="18" t="s">
        <v>81</v>
      </c>
      <c r="E255" s="18" t="s">
        <v>84</v>
      </c>
      <c r="F255" s="18">
        <v>16</v>
      </c>
      <c r="G255" s="18">
        <v>9.6</v>
      </c>
    </row>
    <row r="256" spans="1:7" x14ac:dyDescent="0.3">
      <c r="A256" s="18">
        <v>9630</v>
      </c>
      <c r="B256" s="18">
        <v>18</v>
      </c>
      <c r="C256" s="18" t="s">
        <v>80</v>
      </c>
      <c r="D256" s="18" t="s">
        <v>81</v>
      </c>
      <c r="E256" s="18" t="s">
        <v>85</v>
      </c>
      <c r="F256" s="18">
        <v>0</v>
      </c>
      <c r="G256" s="18"/>
    </row>
    <row r="257" spans="1:7" x14ac:dyDescent="0.3">
      <c r="A257" s="18">
        <v>9690</v>
      </c>
      <c r="B257" s="18">
        <v>18</v>
      </c>
      <c r="C257" s="18" t="s">
        <v>87</v>
      </c>
      <c r="D257" s="18" t="s">
        <v>81</v>
      </c>
      <c r="E257" s="18" t="s">
        <v>84</v>
      </c>
      <c r="F257" s="18">
        <v>9999</v>
      </c>
      <c r="G257" s="18"/>
    </row>
    <row r="258" spans="1:7" x14ac:dyDescent="0.3">
      <c r="A258" s="18">
        <v>9728</v>
      </c>
      <c r="B258" s="18">
        <v>18</v>
      </c>
      <c r="C258" s="18" t="s">
        <v>80</v>
      </c>
      <c r="D258" s="18" t="s">
        <v>81</v>
      </c>
      <c r="E258" s="18" t="s">
        <v>84</v>
      </c>
      <c r="F258" s="18">
        <v>16</v>
      </c>
      <c r="G258" s="18">
        <v>8.5</v>
      </c>
    </row>
    <row r="259" spans="1:7" x14ac:dyDescent="0.3">
      <c r="A259" s="18">
        <v>9750</v>
      </c>
      <c r="B259" s="18">
        <v>18</v>
      </c>
      <c r="C259" s="18" t="s">
        <v>80</v>
      </c>
      <c r="D259" s="18" t="s">
        <v>93</v>
      </c>
      <c r="E259" s="18" t="s">
        <v>82</v>
      </c>
      <c r="F259" s="18">
        <v>15</v>
      </c>
      <c r="G259" s="18">
        <v>9.9</v>
      </c>
    </row>
    <row r="260" spans="1:7" x14ac:dyDescent="0.3">
      <c r="A260" s="18">
        <v>9756</v>
      </c>
      <c r="B260" s="18">
        <v>18</v>
      </c>
      <c r="C260" s="18" t="s">
        <v>80</v>
      </c>
      <c r="D260" s="18" t="s">
        <v>81</v>
      </c>
      <c r="E260" s="18" t="s">
        <v>82</v>
      </c>
      <c r="F260" s="18">
        <v>12</v>
      </c>
      <c r="G260" s="18">
        <v>6.5</v>
      </c>
    </row>
    <row r="261" spans="1:7" x14ac:dyDescent="0.3">
      <c r="A261" s="18">
        <v>9757</v>
      </c>
      <c r="B261" s="18">
        <v>18</v>
      </c>
      <c r="C261" s="18" t="s">
        <v>87</v>
      </c>
      <c r="D261" s="18" t="s">
        <v>81</v>
      </c>
      <c r="E261" s="18" t="s">
        <v>84</v>
      </c>
      <c r="F261" s="18">
        <v>9999</v>
      </c>
      <c r="G261" s="18"/>
    </row>
    <row r="262" spans="1:7" x14ac:dyDescent="0.3">
      <c r="A262" s="18">
        <v>9758</v>
      </c>
      <c r="B262" s="18">
        <v>18</v>
      </c>
      <c r="C262" s="18" t="s">
        <v>80</v>
      </c>
      <c r="D262" s="18" t="s">
        <v>81</v>
      </c>
      <c r="E262" s="18" t="s">
        <v>84</v>
      </c>
      <c r="F262" s="18">
        <v>3</v>
      </c>
      <c r="G262" s="18"/>
    </row>
    <row r="263" spans="1:7" x14ac:dyDescent="0.3">
      <c r="A263" s="18">
        <v>9775</v>
      </c>
      <c r="B263" s="18">
        <v>18</v>
      </c>
      <c r="C263" s="18" t="s">
        <v>80</v>
      </c>
      <c r="D263" s="18" t="s">
        <v>81</v>
      </c>
      <c r="E263" s="18" t="s">
        <v>82</v>
      </c>
      <c r="F263" s="18">
        <v>3</v>
      </c>
      <c r="G263" s="18">
        <v>20.399999999999999</v>
      </c>
    </row>
    <row r="264" spans="1:7" x14ac:dyDescent="0.3">
      <c r="A264" s="18">
        <v>9779</v>
      </c>
      <c r="B264" s="18">
        <v>18</v>
      </c>
      <c r="C264" s="18" t="s">
        <v>80</v>
      </c>
      <c r="D264" s="18" t="s">
        <v>81</v>
      </c>
      <c r="E264" s="18" t="s">
        <v>82</v>
      </c>
      <c r="F264" s="18">
        <v>8</v>
      </c>
      <c r="G264" s="18">
        <v>17.7</v>
      </c>
    </row>
    <row r="265" spans="1:7" x14ac:dyDescent="0.3">
      <c r="A265" s="18">
        <v>9797</v>
      </c>
      <c r="B265" s="18">
        <v>18</v>
      </c>
      <c r="C265" s="18" t="s">
        <v>80</v>
      </c>
      <c r="D265" s="18" t="s">
        <v>91</v>
      </c>
      <c r="E265" s="18" t="s">
        <v>84</v>
      </c>
      <c r="F265" s="18">
        <v>0</v>
      </c>
      <c r="G265" s="18"/>
    </row>
    <row r="266" spans="1:7" x14ac:dyDescent="0.3">
      <c r="A266" s="18">
        <v>9800</v>
      </c>
      <c r="B266" s="18">
        <v>18</v>
      </c>
      <c r="C266" s="18" t="s">
        <v>80</v>
      </c>
      <c r="D266" s="18" t="s">
        <v>81</v>
      </c>
      <c r="E266" s="18" t="s">
        <v>84</v>
      </c>
      <c r="F266" s="18">
        <v>6</v>
      </c>
      <c r="G266" s="18">
        <v>17.7</v>
      </c>
    </row>
    <row r="267" spans="1:7" x14ac:dyDescent="0.3">
      <c r="A267" s="18">
        <v>9811</v>
      </c>
      <c r="B267" s="18">
        <v>18</v>
      </c>
      <c r="C267" s="18" t="s">
        <v>80</v>
      </c>
      <c r="D267" s="18" t="s">
        <v>83</v>
      </c>
      <c r="E267" s="18" t="s">
        <v>84</v>
      </c>
      <c r="F267" s="18">
        <v>0</v>
      </c>
      <c r="G267" s="18"/>
    </row>
    <row r="268" spans="1:7" x14ac:dyDescent="0.3">
      <c r="A268" s="18">
        <v>9813</v>
      </c>
      <c r="B268" s="18">
        <v>18</v>
      </c>
      <c r="C268" s="18" t="s">
        <v>80</v>
      </c>
      <c r="D268" s="18" t="s">
        <v>91</v>
      </c>
      <c r="E268" s="18" t="s">
        <v>84</v>
      </c>
      <c r="F268" s="18">
        <v>0</v>
      </c>
      <c r="G268" s="18"/>
    </row>
    <row r="269" spans="1:7" x14ac:dyDescent="0.3">
      <c r="A269" s="18">
        <v>9821</v>
      </c>
      <c r="B269" s="18">
        <v>18</v>
      </c>
      <c r="C269" s="18" t="s">
        <v>80</v>
      </c>
      <c r="D269" s="18" t="s">
        <v>81</v>
      </c>
      <c r="E269" s="18" t="s">
        <v>84</v>
      </c>
      <c r="F269" s="18">
        <v>5</v>
      </c>
      <c r="G269" s="18">
        <v>12.2</v>
      </c>
    </row>
    <row r="270" spans="1:7" x14ac:dyDescent="0.3">
      <c r="A270" s="18">
        <v>9882</v>
      </c>
      <c r="B270" s="18">
        <v>18</v>
      </c>
      <c r="C270" s="18" t="s">
        <v>87</v>
      </c>
      <c r="D270" s="18" t="s">
        <v>81</v>
      </c>
      <c r="E270" s="18" t="s">
        <v>82</v>
      </c>
      <c r="F270" s="18">
        <v>9999</v>
      </c>
      <c r="G270" s="18"/>
    </row>
    <row r="271" spans="1:7" x14ac:dyDescent="0.3">
      <c r="A271" s="18">
        <v>9900</v>
      </c>
      <c r="B271" s="18">
        <v>18</v>
      </c>
      <c r="C271" s="18" t="s">
        <v>87</v>
      </c>
      <c r="D271" s="18" t="s">
        <v>81</v>
      </c>
      <c r="E271" s="18" t="s">
        <v>84</v>
      </c>
      <c r="F271" s="18">
        <v>9999</v>
      </c>
      <c r="G271" s="18"/>
    </row>
    <row r="272" spans="1:7" x14ac:dyDescent="0.3">
      <c r="A272" s="18">
        <v>9920</v>
      </c>
      <c r="B272" s="18">
        <v>18</v>
      </c>
      <c r="C272" s="18" t="s">
        <v>80</v>
      </c>
      <c r="D272" s="18" t="s">
        <v>81</v>
      </c>
      <c r="E272" s="18" t="s">
        <v>84</v>
      </c>
      <c r="F272" s="18">
        <v>12</v>
      </c>
      <c r="G272" s="18">
        <v>8</v>
      </c>
    </row>
    <row r="273" spans="1:7" x14ac:dyDescent="0.3">
      <c r="A273" s="18">
        <v>9925</v>
      </c>
      <c r="B273" s="18">
        <v>18</v>
      </c>
      <c r="C273" s="18" t="s">
        <v>87</v>
      </c>
      <c r="D273" s="18" t="s">
        <v>81</v>
      </c>
      <c r="E273" s="18" t="s">
        <v>84</v>
      </c>
      <c r="F273" s="18">
        <v>9999</v>
      </c>
      <c r="G273" s="18"/>
    </row>
    <row r="274" spans="1:7" x14ac:dyDescent="0.3">
      <c r="A274" s="18">
        <v>10045</v>
      </c>
      <c r="B274" s="18">
        <v>18</v>
      </c>
      <c r="C274" s="18" t="s">
        <v>80</v>
      </c>
      <c r="D274" s="18" t="s">
        <v>81</v>
      </c>
      <c r="E274" s="18" t="s">
        <v>84</v>
      </c>
      <c r="F274" s="18">
        <v>5</v>
      </c>
      <c r="G274" s="18">
        <v>8.6999999999999993</v>
      </c>
    </row>
    <row r="275" spans="1:7" x14ac:dyDescent="0.3">
      <c r="A275" s="18">
        <v>10054</v>
      </c>
      <c r="B275" s="18">
        <v>18</v>
      </c>
      <c r="C275" s="18" t="s">
        <v>80</v>
      </c>
      <c r="D275" s="18" t="s">
        <v>81</v>
      </c>
      <c r="E275" s="18" t="s">
        <v>84</v>
      </c>
      <c r="F275" s="18">
        <v>0</v>
      </c>
      <c r="G275" s="18"/>
    </row>
    <row r="276" spans="1:7" x14ac:dyDescent="0.3">
      <c r="A276" s="18">
        <v>10082</v>
      </c>
      <c r="B276" s="18">
        <v>18</v>
      </c>
      <c r="C276" s="18" t="s">
        <v>80</v>
      </c>
      <c r="D276" s="18" t="s">
        <v>81</v>
      </c>
      <c r="E276" s="18" t="s">
        <v>82</v>
      </c>
      <c r="F276" s="18">
        <v>0</v>
      </c>
      <c r="G276" s="18"/>
    </row>
    <row r="277" spans="1:7" x14ac:dyDescent="0.3">
      <c r="A277" s="18">
        <v>10119</v>
      </c>
      <c r="B277" s="18">
        <v>18</v>
      </c>
      <c r="C277" s="18" t="s">
        <v>80</v>
      </c>
      <c r="D277" s="18" t="s">
        <v>81</v>
      </c>
      <c r="E277" s="18" t="s">
        <v>84</v>
      </c>
      <c r="F277" s="18">
        <v>14</v>
      </c>
      <c r="G277" s="18">
        <v>10.4</v>
      </c>
    </row>
    <row r="278" spans="1:7" x14ac:dyDescent="0.3">
      <c r="A278" s="18">
        <v>10121</v>
      </c>
      <c r="B278" s="18">
        <v>18</v>
      </c>
      <c r="C278" s="18" t="s">
        <v>80</v>
      </c>
      <c r="D278" s="18" t="s">
        <v>81</v>
      </c>
      <c r="E278" s="18" t="s">
        <v>84</v>
      </c>
      <c r="F278" s="18">
        <v>4</v>
      </c>
      <c r="G278" s="18"/>
    </row>
    <row r="279" spans="1:7" x14ac:dyDescent="0.3">
      <c r="A279" s="18">
        <v>10191</v>
      </c>
      <c r="B279" s="18">
        <v>18</v>
      </c>
      <c r="C279" s="18" t="s">
        <v>80</v>
      </c>
      <c r="D279" s="18" t="s">
        <v>81</v>
      </c>
      <c r="E279" s="18" t="s">
        <v>82</v>
      </c>
      <c r="F279" s="18">
        <v>18</v>
      </c>
      <c r="G279" s="18">
        <v>9.6999999999999993</v>
      </c>
    </row>
    <row r="280" spans="1:7" x14ac:dyDescent="0.3">
      <c r="A280" s="18">
        <v>10231</v>
      </c>
      <c r="B280" s="18">
        <v>18</v>
      </c>
      <c r="C280" s="18" t="s">
        <v>80</v>
      </c>
      <c r="D280" s="18" t="s">
        <v>81</v>
      </c>
      <c r="E280" s="18" t="s">
        <v>84</v>
      </c>
      <c r="F280" s="18">
        <v>0</v>
      </c>
      <c r="G280" s="18"/>
    </row>
    <row r="281" spans="1:7" x14ac:dyDescent="0.3">
      <c r="A281" s="18">
        <v>10256</v>
      </c>
      <c r="B281" s="18">
        <v>18</v>
      </c>
      <c r="C281" s="18" t="s">
        <v>80</v>
      </c>
      <c r="D281" s="18" t="s">
        <v>81</v>
      </c>
      <c r="E281" s="18" t="s">
        <v>84</v>
      </c>
      <c r="F281" s="18">
        <v>15</v>
      </c>
      <c r="G281" s="18">
        <v>14.1</v>
      </c>
    </row>
    <row r="282" spans="1:7" x14ac:dyDescent="0.3">
      <c r="A282" s="18">
        <v>10268</v>
      </c>
      <c r="B282" s="18">
        <v>18</v>
      </c>
      <c r="C282" s="18" t="s">
        <v>80</v>
      </c>
      <c r="D282" s="18" t="s">
        <v>81</v>
      </c>
      <c r="E282" s="18" t="s">
        <v>84</v>
      </c>
      <c r="F282" s="18">
        <v>1</v>
      </c>
      <c r="G282" s="18"/>
    </row>
    <row r="283" spans="1:7" x14ac:dyDescent="0.3">
      <c r="A283" s="18">
        <v>10360</v>
      </c>
      <c r="B283" s="18">
        <v>18</v>
      </c>
      <c r="C283" s="18" t="s">
        <v>80</v>
      </c>
      <c r="D283" s="18" t="s">
        <v>81</v>
      </c>
      <c r="E283" s="18" t="s">
        <v>92</v>
      </c>
      <c r="F283" s="18">
        <v>2</v>
      </c>
      <c r="G283" s="18"/>
    </row>
    <row r="284" spans="1:7" x14ac:dyDescent="0.3">
      <c r="A284" s="18">
        <v>10417</v>
      </c>
      <c r="B284" s="18">
        <v>18</v>
      </c>
      <c r="C284" s="18" t="s">
        <v>80</v>
      </c>
      <c r="D284" s="18" t="s">
        <v>81</v>
      </c>
      <c r="E284" s="18" t="s">
        <v>84</v>
      </c>
      <c r="F284" s="18">
        <v>4</v>
      </c>
      <c r="G284" s="18">
        <v>12.4</v>
      </c>
    </row>
    <row r="285" spans="1:7" x14ac:dyDescent="0.3">
      <c r="A285" s="18">
        <v>10422</v>
      </c>
      <c r="B285" s="18">
        <v>18</v>
      </c>
      <c r="C285" s="18" t="s">
        <v>80</v>
      </c>
      <c r="D285" s="18" t="s">
        <v>81</v>
      </c>
      <c r="E285" s="18" t="s">
        <v>84</v>
      </c>
      <c r="F285" s="18">
        <v>0</v>
      </c>
      <c r="G285" s="18"/>
    </row>
    <row r="286" spans="1:7" x14ac:dyDescent="0.3">
      <c r="A286" s="18">
        <v>10443</v>
      </c>
      <c r="B286" s="18">
        <v>18</v>
      </c>
      <c r="C286" s="18" t="s">
        <v>87</v>
      </c>
      <c r="D286" s="18" t="s">
        <v>81</v>
      </c>
      <c r="E286" s="18" t="s">
        <v>84</v>
      </c>
      <c r="F286" s="18">
        <v>9999</v>
      </c>
      <c r="G286" s="18"/>
    </row>
    <row r="287" spans="1:7" x14ac:dyDescent="0.3">
      <c r="A287" s="18">
        <v>10533</v>
      </c>
      <c r="B287" s="18">
        <v>18</v>
      </c>
      <c r="C287" s="18" t="s">
        <v>80</v>
      </c>
      <c r="D287" s="18" t="s">
        <v>81</v>
      </c>
      <c r="E287" s="18" t="s">
        <v>84</v>
      </c>
      <c r="F287" s="18">
        <v>13</v>
      </c>
      <c r="G287" s="18">
        <v>7.7</v>
      </c>
    </row>
    <row r="288" spans="1:7" x14ac:dyDescent="0.3">
      <c r="A288" s="18">
        <v>10543</v>
      </c>
      <c r="B288" s="18">
        <v>18</v>
      </c>
      <c r="C288" s="18" t="s">
        <v>80</v>
      </c>
      <c r="D288" s="18" t="s">
        <v>81</v>
      </c>
      <c r="E288" s="18" t="s">
        <v>84</v>
      </c>
      <c r="F288" s="18">
        <v>9</v>
      </c>
      <c r="G288" s="18">
        <v>24.1</v>
      </c>
    </row>
    <row r="289" spans="1:7" x14ac:dyDescent="0.3">
      <c r="A289" s="18">
        <v>10552</v>
      </c>
      <c r="B289" s="18">
        <v>18</v>
      </c>
      <c r="C289" s="18" t="s">
        <v>80</v>
      </c>
      <c r="D289" s="18" t="s">
        <v>81</v>
      </c>
      <c r="E289" s="18" t="s">
        <v>84</v>
      </c>
      <c r="F289" s="18">
        <v>5</v>
      </c>
      <c r="G289" s="18">
        <v>15</v>
      </c>
    </row>
    <row r="290" spans="1:7" x14ac:dyDescent="0.3">
      <c r="A290" s="18">
        <v>10553</v>
      </c>
      <c r="B290" s="18">
        <v>18</v>
      </c>
      <c r="C290" s="18" t="s">
        <v>87</v>
      </c>
      <c r="D290" s="18" t="s">
        <v>93</v>
      </c>
      <c r="E290" s="18" t="s">
        <v>82</v>
      </c>
      <c r="F290" s="18">
        <v>9999</v>
      </c>
      <c r="G290" s="18"/>
    </row>
    <row r="291" spans="1:7" x14ac:dyDescent="0.3">
      <c r="A291" s="18">
        <v>10598</v>
      </c>
      <c r="B291" s="18">
        <v>18</v>
      </c>
      <c r="C291" s="18" t="s">
        <v>80</v>
      </c>
      <c r="D291" s="18" t="s">
        <v>81</v>
      </c>
      <c r="E291" s="18" t="s">
        <v>84</v>
      </c>
      <c r="F291" s="18">
        <v>3</v>
      </c>
      <c r="G291" s="18">
        <v>14.6</v>
      </c>
    </row>
    <row r="292" spans="1:7" x14ac:dyDescent="0.3">
      <c r="A292" s="18">
        <v>10604</v>
      </c>
      <c r="B292" s="18">
        <v>18</v>
      </c>
      <c r="C292" s="18" t="s">
        <v>87</v>
      </c>
      <c r="D292" s="18" t="s">
        <v>81</v>
      </c>
      <c r="E292" s="18" t="s">
        <v>84</v>
      </c>
      <c r="F292" s="18">
        <v>9999</v>
      </c>
      <c r="G292" s="18"/>
    </row>
    <row r="293" spans="1:7" x14ac:dyDescent="0.3">
      <c r="A293" s="18">
        <v>10616</v>
      </c>
      <c r="B293" s="18">
        <v>18</v>
      </c>
      <c r="C293" s="18" t="s">
        <v>87</v>
      </c>
      <c r="D293" s="18" t="s">
        <v>81</v>
      </c>
      <c r="E293" s="18" t="s">
        <v>84</v>
      </c>
      <c r="F293" s="18">
        <v>9999</v>
      </c>
      <c r="G293" s="18"/>
    </row>
    <row r="294" spans="1:7" x14ac:dyDescent="0.3">
      <c r="A294" s="18">
        <v>10685</v>
      </c>
      <c r="B294" s="18">
        <v>18</v>
      </c>
      <c r="C294" s="18" t="s">
        <v>80</v>
      </c>
      <c r="D294" s="18" t="s">
        <v>91</v>
      </c>
      <c r="E294" s="18" t="s">
        <v>85</v>
      </c>
      <c r="F294" s="18">
        <v>0</v>
      </c>
      <c r="G294" s="18"/>
    </row>
    <row r="295" spans="1:7" x14ac:dyDescent="0.3">
      <c r="A295" s="18">
        <v>10689</v>
      </c>
      <c r="B295" s="18">
        <v>18</v>
      </c>
      <c r="C295" s="18" t="s">
        <v>80</v>
      </c>
      <c r="D295" s="18" t="s">
        <v>81</v>
      </c>
      <c r="E295" s="18" t="s">
        <v>82</v>
      </c>
      <c r="F295" s="18">
        <v>3</v>
      </c>
      <c r="G295" s="18">
        <v>20.399999999999999</v>
      </c>
    </row>
    <row r="296" spans="1:7" x14ac:dyDescent="0.3">
      <c r="A296" s="18">
        <v>10691</v>
      </c>
      <c r="B296" s="18">
        <v>18</v>
      </c>
      <c r="C296" s="18" t="s">
        <v>80</v>
      </c>
      <c r="D296" s="18" t="s">
        <v>81</v>
      </c>
      <c r="E296" s="18" t="s">
        <v>84</v>
      </c>
      <c r="F296" s="18">
        <v>2</v>
      </c>
      <c r="G296" s="18"/>
    </row>
    <row r="297" spans="1:7" x14ac:dyDescent="0.3">
      <c r="A297" s="18">
        <v>10700</v>
      </c>
      <c r="B297" s="18">
        <v>18</v>
      </c>
      <c r="C297" s="18" t="s">
        <v>80</v>
      </c>
      <c r="D297" s="18" t="s">
        <v>81</v>
      </c>
      <c r="E297" s="18" t="s">
        <v>82</v>
      </c>
      <c r="F297" s="18">
        <v>15</v>
      </c>
      <c r="G297" s="18">
        <v>7.9</v>
      </c>
    </row>
    <row r="298" spans="1:7" x14ac:dyDescent="0.3">
      <c r="A298" s="18">
        <v>10704</v>
      </c>
      <c r="B298" s="18">
        <v>18</v>
      </c>
      <c r="C298" s="18" t="s">
        <v>87</v>
      </c>
      <c r="D298" s="18" t="s">
        <v>81</v>
      </c>
      <c r="E298" s="18" t="s">
        <v>84</v>
      </c>
      <c r="F298" s="18">
        <v>9999</v>
      </c>
      <c r="G298" s="18"/>
    </row>
    <row r="299" spans="1:7" x14ac:dyDescent="0.3">
      <c r="A299" s="18">
        <v>10715</v>
      </c>
      <c r="B299" s="18">
        <v>18</v>
      </c>
      <c r="C299" s="18" t="s">
        <v>80</v>
      </c>
      <c r="D299" s="18" t="s">
        <v>81</v>
      </c>
      <c r="E299" s="18" t="s">
        <v>84</v>
      </c>
      <c r="F299" s="18">
        <v>4</v>
      </c>
      <c r="G299" s="18">
        <v>18.7</v>
      </c>
    </row>
    <row r="300" spans="1:7" x14ac:dyDescent="0.3">
      <c r="A300" s="18">
        <v>10718</v>
      </c>
      <c r="B300" s="18">
        <v>18</v>
      </c>
      <c r="C300" s="18" t="s">
        <v>87</v>
      </c>
      <c r="D300" s="18" t="s">
        <v>81</v>
      </c>
      <c r="E300" s="18" t="s">
        <v>84</v>
      </c>
      <c r="F300" s="18">
        <v>9999</v>
      </c>
      <c r="G300" s="18"/>
    </row>
    <row r="301" spans="1:7" x14ac:dyDescent="0.3">
      <c r="A301" s="18">
        <v>10720</v>
      </c>
      <c r="B301" s="18">
        <v>18</v>
      </c>
      <c r="C301" s="18" t="s">
        <v>87</v>
      </c>
      <c r="D301" s="18" t="s">
        <v>81</v>
      </c>
      <c r="E301" s="18" t="s">
        <v>84</v>
      </c>
      <c r="F301" s="18">
        <v>9999</v>
      </c>
      <c r="G301" s="18"/>
    </row>
    <row r="302" spans="1:7" x14ac:dyDescent="0.3">
      <c r="A302" s="18">
        <v>10722</v>
      </c>
      <c r="B302" s="18">
        <v>18</v>
      </c>
      <c r="C302" s="18" t="s">
        <v>80</v>
      </c>
      <c r="D302" s="18" t="s">
        <v>81</v>
      </c>
      <c r="E302" s="18" t="s">
        <v>84</v>
      </c>
      <c r="F302" s="18">
        <v>1</v>
      </c>
      <c r="G302" s="18"/>
    </row>
    <row r="303" spans="1:7" x14ac:dyDescent="0.3">
      <c r="A303" s="18">
        <v>10738</v>
      </c>
      <c r="B303" s="18">
        <v>18</v>
      </c>
      <c r="C303" s="18" t="s">
        <v>80</v>
      </c>
      <c r="D303" s="18" t="s">
        <v>81</v>
      </c>
      <c r="E303" s="18" t="s">
        <v>84</v>
      </c>
      <c r="F303" s="18">
        <v>7</v>
      </c>
      <c r="G303" s="18">
        <v>14.5</v>
      </c>
    </row>
    <row r="304" spans="1:7" x14ac:dyDescent="0.3">
      <c r="A304" s="18">
        <v>10739</v>
      </c>
      <c r="B304" s="18">
        <v>18</v>
      </c>
      <c r="C304" s="18" t="s">
        <v>80</v>
      </c>
      <c r="D304" s="18" t="s">
        <v>81</v>
      </c>
      <c r="E304" s="18" t="s">
        <v>84</v>
      </c>
      <c r="F304" s="18">
        <v>2</v>
      </c>
      <c r="G304" s="18"/>
    </row>
    <row r="305" spans="1:7" x14ac:dyDescent="0.3">
      <c r="A305" s="18">
        <v>10846</v>
      </c>
      <c r="B305" s="18">
        <v>18</v>
      </c>
      <c r="C305" s="18" t="s">
        <v>87</v>
      </c>
      <c r="D305" s="18" t="s">
        <v>81</v>
      </c>
      <c r="E305" s="18" t="s">
        <v>84</v>
      </c>
      <c r="F305" s="18">
        <v>9999</v>
      </c>
      <c r="G305" s="18"/>
    </row>
    <row r="306" spans="1:7" x14ac:dyDescent="0.3">
      <c r="A306" s="18">
        <v>10849</v>
      </c>
      <c r="B306" s="18">
        <v>18</v>
      </c>
      <c r="C306" s="18" t="s">
        <v>80</v>
      </c>
      <c r="D306" s="18" t="s">
        <v>81</v>
      </c>
      <c r="E306" s="18" t="s">
        <v>84</v>
      </c>
      <c r="F306" s="18">
        <v>11</v>
      </c>
      <c r="G306" s="18">
        <v>15.8</v>
      </c>
    </row>
    <row r="307" spans="1:7" x14ac:dyDescent="0.3">
      <c r="A307" s="18">
        <v>10861</v>
      </c>
      <c r="B307" s="18">
        <v>18</v>
      </c>
      <c r="C307" s="18" t="s">
        <v>87</v>
      </c>
      <c r="D307" s="18" t="s">
        <v>81</v>
      </c>
      <c r="E307" s="18" t="s">
        <v>84</v>
      </c>
      <c r="F307" s="18">
        <v>9999</v>
      </c>
      <c r="G307" s="18"/>
    </row>
    <row r="308" spans="1:7" x14ac:dyDescent="0.3">
      <c r="A308" s="18">
        <v>11001</v>
      </c>
      <c r="B308" s="18">
        <v>18</v>
      </c>
      <c r="C308" s="18" t="s">
        <v>80</v>
      </c>
      <c r="D308" s="18" t="s">
        <v>91</v>
      </c>
      <c r="E308" s="18" t="s">
        <v>92</v>
      </c>
      <c r="F308" s="18">
        <v>0</v>
      </c>
      <c r="G308" s="18"/>
    </row>
    <row r="309" spans="1:7" x14ac:dyDescent="0.3">
      <c r="A309" s="18">
        <v>11008</v>
      </c>
      <c r="B309" s="18">
        <v>18</v>
      </c>
      <c r="C309" s="18" t="s">
        <v>80</v>
      </c>
      <c r="D309" s="18" t="s">
        <v>81</v>
      </c>
      <c r="E309" s="18" t="s">
        <v>84</v>
      </c>
      <c r="F309" s="18">
        <v>2</v>
      </c>
      <c r="G309" s="18"/>
    </row>
    <row r="310" spans="1:7" x14ac:dyDescent="0.3">
      <c r="A310" s="18">
        <v>11010</v>
      </c>
      <c r="B310" s="18">
        <v>18</v>
      </c>
      <c r="C310" s="18" t="s">
        <v>80</v>
      </c>
      <c r="D310" s="18" t="s">
        <v>81</v>
      </c>
      <c r="E310" s="18" t="s">
        <v>84</v>
      </c>
      <c r="F310" s="18">
        <v>4</v>
      </c>
      <c r="G310" s="18">
        <v>19.600000000000001</v>
      </c>
    </row>
    <row r="311" spans="1:7" x14ac:dyDescent="0.3">
      <c r="A311" s="18">
        <v>11011</v>
      </c>
      <c r="B311" s="18">
        <v>18</v>
      </c>
      <c r="C311" s="18" t="s">
        <v>80</v>
      </c>
      <c r="D311" s="18" t="s">
        <v>81</v>
      </c>
      <c r="E311" s="18" t="s">
        <v>92</v>
      </c>
      <c r="F311" s="18">
        <v>3</v>
      </c>
      <c r="G311" s="18"/>
    </row>
    <row r="312" spans="1:7" x14ac:dyDescent="0.3">
      <c r="A312" s="18">
        <v>11013</v>
      </c>
      <c r="B312" s="18">
        <v>18</v>
      </c>
      <c r="C312" s="18" t="s">
        <v>80</v>
      </c>
      <c r="D312" s="18" t="s">
        <v>81</v>
      </c>
      <c r="E312" s="18" t="s">
        <v>92</v>
      </c>
      <c r="F312" s="18">
        <v>0</v>
      </c>
      <c r="G312" s="18"/>
    </row>
    <row r="313" spans="1:7" x14ac:dyDescent="0.3">
      <c r="A313" s="18">
        <v>11017</v>
      </c>
      <c r="B313" s="18">
        <v>18</v>
      </c>
      <c r="C313" s="18" t="s">
        <v>80</v>
      </c>
      <c r="D313" s="18" t="s">
        <v>81</v>
      </c>
      <c r="E313" s="18" t="s">
        <v>84</v>
      </c>
      <c r="F313" s="18">
        <v>2</v>
      </c>
      <c r="G313" s="18"/>
    </row>
    <row r="314" spans="1:7" x14ac:dyDescent="0.3">
      <c r="A314" s="18">
        <v>11025</v>
      </c>
      <c r="B314" s="18">
        <v>18</v>
      </c>
      <c r="C314" s="18" t="s">
        <v>80</v>
      </c>
      <c r="D314" s="18" t="s">
        <v>81</v>
      </c>
      <c r="E314" s="18" t="s">
        <v>84</v>
      </c>
      <c r="F314" s="18">
        <v>3</v>
      </c>
      <c r="G314" s="18"/>
    </row>
    <row r="315" spans="1:7" x14ac:dyDescent="0.3">
      <c r="A315" s="18">
        <v>11032</v>
      </c>
      <c r="B315" s="18">
        <v>18</v>
      </c>
      <c r="C315" s="18" t="s">
        <v>87</v>
      </c>
      <c r="D315" s="18" t="s">
        <v>81</v>
      </c>
      <c r="E315" s="18" t="s">
        <v>84</v>
      </c>
      <c r="F315" s="18">
        <v>9999</v>
      </c>
      <c r="G315" s="18"/>
    </row>
    <row r="316" spans="1:7" x14ac:dyDescent="0.3">
      <c r="A316" s="18">
        <v>11042</v>
      </c>
      <c r="B316" s="18">
        <v>18</v>
      </c>
      <c r="C316" s="18" t="s">
        <v>80</v>
      </c>
      <c r="D316" s="18" t="s">
        <v>81</v>
      </c>
      <c r="E316" s="18" t="s">
        <v>82</v>
      </c>
      <c r="F316" s="18">
        <v>11</v>
      </c>
      <c r="G316" s="18">
        <v>17.3</v>
      </c>
    </row>
    <row r="317" spans="1:7" x14ac:dyDescent="0.3">
      <c r="A317" s="18">
        <v>11051</v>
      </c>
      <c r="B317" s="18">
        <v>18</v>
      </c>
      <c r="C317" s="18" t="s">
        <v>80</v>
      </c>
      <c r="D317" s="18" t="s">
        <v>81</v>
      </c>
      <c r="E317" s="18" t="s">
        <v>82</v>
      </c>
      <c r="F317" s="18">
        <v>6</v>
      </c>
      <c r="G317" s="18"/>
    </row>
    <row r="318" spans="1:7" x14ac:dyDescent="0.3">
      <c r="A318" s="18">
        <v>11067</v>
      </c>
      <c r="B318" s="18">
        <v>18</v>
      </c>
      <c r="C318" s="18" t="s">
        <v>87</v>
      </c>
      <c r="D318" s="18" t="s">
        <v>81</v>
      </c>
      <c r="E318" s="18" t="s">
        <v>84</v>
      </c>
      <c r="F318" s="18">
        <v>9999</v>
      </c>
      <c r="G318" s="18"/>
    </row>
    <row r="319" spans="1:7" x14ac:dyDescent="0.3">
      <c r="A319" s="18">
        <v>11069</v>
      </c>
      <c r="B319" s="18">
        <v>18</v>
      </c>
      <c r="C319" s="18" t="s">
        <v>80</v>
      </c>
      <c r="D319" s="18" t="s">
        <v>81</v>
      </c>
      <c r="E319" s="18" t="s">
        <v>82</v>
      </c>
      <c r="F319" s="18">
        <v>5</v>
      </c>
      <c r="G319" s="18">
        <v>15.5</v>
      </c>
    </row>
    <row r="320" spans="1:7" x14ac:dyDescent="0.3">
      <c r="A320" s="18">
        <v>11086</v>
      </c>
      <c r="B320" s="18">
        <v>18</v>
      </c>
      <c r="C320" s="18" t="s">
        <v>80</v>
      </c>
      <c r="D320" s="18" t="s">
        <v>91</v>
      </c>
      <c r="E320" s="18" t="s">
        <v>84</v>
      </c>
      <c r="F320" s="18">
        <v>0</v>
      </c>
      <c r="G320" s="18"/>
    </row>
    <row r="321" spans="1:7" x14ac:dyDescent="0.3">
      <c r="A321" s="18">
        <v>11155</v>
      </c>
      <c r="B321" s="18">
        <v>18</v>
      </c>
      <c r="C321" s="18" t="s">
        <v>80</v>
      </c>
      <c r="D321" s="18" t="s">
        <v>81</v>
      </c>
      <c r="E321" s="18" t="s">
        <v>84</v>
      </c>
      <c r="F321" s="18">
        <v>1</v>
      </c>
      <c r="G321" s="18"/>
    </row>
    <row r="322" spans="1:7" x14ac:dyDescent="0.3">
      <c r="A322" s="18">
        <v>11182</v>
      </c>
      <c r="B322" s="18">
        <v>18</v>
      </c>
      <c r="C322" s="18" t="s">
        <v>80</v>
      </c>
      <c r="D322" s="18" t="s">
        <v>81</v>
      </c>
      <c r="E322" s="18" t="s">
        <v>84</v>
      </c>
      <c r="F322" s="18">
        <v>0</v>
      </c>
      <c r="G322" s="18"/>
    </row>
    <row r="323" spans="1:7" x14ac:dyDescent="0.3">
      <c r="A323" s="18">
        <v>11184</v>
      </c>
      <c r="B323" s="18">
        <v>18</v>
      </c>
      <c r="C323" s="18" t="s">
        <v>80</v>
      </c>
      <c r="D323" s="18" t="s">
        <v>81</v>
      </c>
      <c r="E323" s="18" t="s">
        <v>84</v>
      </c>
      <c r="F323" s="18">
        <v>0</v>
      </c>
      <c r="G323" s="18"/>
    </row>
    <row r="324" spans="1:7" x14ac:dyDescent="0.3">
      <c r="A324" s="18">
        <v>11191</v>
      </c>
      <c r="B324" s="18">
        <v>18</v>
      </c>
      <c r="C324" s="18" t="s">
        <v>87</v>
      </c>
      <c r="D324" s="18" t="s">
        <v>81</v>
      </c>
      <c r="E324" s="18" t="s">
        <v>84</v>
      </c>
      <c r="F324" s="18">
        <v>9999</v>
      </c>
      <c r="G324" s="18"/>
    </row>
    <row r="325" spans="1:7" x14ac:dyDescent="0.3">
      <c r="A325" s="18">
        <v>11194</v>
      </c>
      <c r="B325" s="18">
        <v>18</v>
      </c>
      <c r="C325" s="18" t="s">
        <v>80</v>
      </c>
      <c r="D325" s="18" t="s">
        <v>81</v>
      </c>
      <c r="E325" s="18" t="s">
        <v>82</v>
      </c>
      <c r="F325" s="18">
        <v>0</v>
      </c>
      <c r="G325" s="18"/>
    </row>
    <row r="326" spans="1:7" x14ac:dyDescent="0.3">
      <c r="A326" s="18">
        <v>11248</v>
      </c>
      <c r="B326" s="18">
        <v>18</v>
      </c>
      <c r="C326" s="18" t="s">
        <v>87</v>
      </c>
      <c r="D326" s="18" t="s">
        <v>81</v>
      </c>
      <c r="E326" s="18" t="s">
        <v>84</v>
      </c>
      <c r="F326" s="18">
        <v>9999</v>
      </c>
      <c r="G326" s="18"/>
    </row>
    <row r="327" spans="1:7" x14ac:dyDescent="0.3">
      <c r="A327" s="18">
        <v>11287</v>
      </c>
      <c r="B327" s="18">
        <v>18</v>
      </c>
      <c r="C327" s="18" t="s">
        <v>87</v>
      </c>
      <c r="D327" s="18" t="s">
        <v>81</v>
      </c>
      <c r="E327" s="18" t="s">
        <v>82</v>
      </c>
      <c r="F327" s="18">
        <v>9999</v>
      </c>
      <c r="G327" s="18"/>
    </row>
    <row r="328" spans="1:7" x14ac:dyDescent="0.3">
      <c r="A328" s="18">
        <v>11298</v>
      </c>
      <c r="B328" s="18">
        <v>18</v>
      </c>
      <c r="C328" s="18" t="s">
        <v>80</v>
      </c>
      <c r="D328" s="18" t="s">
        <v>81</v>
      </c>
      <c r="E328" s="18" t="s">
        <v>84</v>
      </c>
      <c r="F328" s="18">
        <v>0</v>
      </c>
      <c r="G328" s="18"/>
    </row>
    <row r="329" spans="1:7" x14ac:dyDescent="0.3">
      <c r="A329" s="18">
        <v>11299</v>
      </c>
      <c r="B329" s="18">
        <v>18</v>
      </c>
      <c r="C329" s="18" t="s">
        <v>80</v>
      </c>
      <c r="D329" s="18" t="s">
        <v>81</v>
      </c>
      <c r="E329" s="18" t="s">
        <v>84</v>
      </c>
      <c r="F329" s="18">
        <v>1</v>
      </c>
      <c r="G329" s="18"/>
    </row>
    <row r="330" spans="1:7" x14ac:dyDescent="0.3">
      <c r="A330" s="18">
        <v>11306</v>
      </c>
      <c r="B330" s="18">
        <v>18</v>
      </c>
      <c r="C330" s="18" t="s">
        <v>80</v>
      </c>
      <c r="D330" s="18" t="s">
        <v>81</v>
      </c>
      <c r="E330" s="18" t="s">
        <v>84</v>
      </c>
      <c r="F330" s="18">
        <v>14</v>
      </c>
      <c r="G330" s="18">
        <v>22.4</v>
      </c>
    </row>
    <row r="331" spans="1:7" x14ac:dyDescent="0.3">
      <c r="A331" s="18">
        <v>11307</v>
      </c>
      <c r="B331" s="18">
        <v>18</v>
      </c>
      <c r="C331" s="18" t="s">
        <v>80</v>
      </c>
      <c r="D331" s="18" t="s">
        <v>81</v>
      </c>
      <c r="E331" s="18" t="s">
        <v>84</v>
      </c>
      <c r="F331" s="18">
        <v>1</v>
      </c>
      <c r="G331" s="18"/>
    </row>
    <row r="332" spans="1:7" x14ac:dyDescent="0.3">
      <c r="A332" s="18">
        <v>11320</v>
      </c>
      <c r="B332" s="18">
        <v>18</v>
      </c>
      <c r="C332" s="18" t="s">
        <v>80</v>
      </c>
      <c r="D332" s="18" t="s">
        <v>81</v>
      </c>
      <c r="E332" s="18" t="s">
        <v>84</v>
      </c>
      <c r="F332" s="18">
        <v>3</v>
      </c>
      <c r="G332" s="18"/>
    </row>
    <row r="333" spans="1:7" x14ac:dyDescent="0.3">
      <c r="A333" s="18">
        <v>11323</v>
      </c>
      <c r="B333" s="18">
        <v>18</v>
      </c>
      <c r="C333" s="18" t="s">
        <v>80</v>
      </c>
      <c r="D333" s="18" t="s">
        <v>81</v>
      </c>
      <c r="E333" s="18" t="s">
        <v>82</v>
      </c>
      <c r="F333" s="18">
        <v>5</v>
      </c>
      <c r="G333" s="18">
        <v>16.399999999999999</v>
      </c>
    </row>
    <row r="334" spans="1:7" x14ac:dyDescent="0.3">
      <c r="A334" s="18">
        <v>11331</v>
      </c>
      <c r="B334" s="18">
        <v>18</v>
      </c>
      <c r="C334" s="18" t="s">
        <v>87</v>
      </c>
      <c r="D334" s="18" t="s">
        <v>81</v>
      </c>
      <c r="E334" s="18" t="s">
        <v>84</v>
      </c>
      <c r="F334" s="18">
        <v>9999</v>
      </c>
      <c r="G334" s="18"/>
    </row>
    <row r="335" spans="1:7" x14ac:dyDescent="0.3">
      <c r="A335" s="18">
        <v>11343</v>
      </c>
      <c r="B335" s="18">
        <v>18</v>
      </c>
      <c r="C335" s="18" t="s">
        <v>80</v>
      </c>
      <c r="D335" s="18" t="s">
        <v>81</v>
      </c>
      <c r="E335" s="18" t="s">
        <v>84</v>
      </c>
      <c r="F335" s="18">
        <v>0</v>
      </c>
      <c r="G335" s="18"/>
    </row>
    <row r="336" spans="1:7" x14ac:dyDescent="0.3">
      <c r="A336" s="18">
        <v>11397</v>
      </c>
      <c r="B336" s="18">
        <v>18</v>
      </c>
      <c r="C336" s="18" t="s">
        <v>80</v>
      </c>
      <c r="D336" s="18" t="s">
        <v>81</v>
      </c>
      <c r="E336" s="18" t="s">
        <v>84</v>
      </c>
      <c r="F336" s="18">
        <v>0</v>
      </c>
      <c r="G336" s="18"/>
    </row>
    <row r="337" spans="1:7" x14ac:dyDescent="0.3">
      <c r="A337" s="18">
        <v>11442</v>
      </c>
      <c r="B337" s="18">
        <v>18</v>
      </c>
      <c r="C337" s="18" t="s">
        <v>80</v>
      </c>
      <c r="D337" s="18" t="s">
        <v>81</v>
      </c>
      <c r="E337" s="18" t="s">
        <v>84</v>
      </c>
      <c r="F337" s="18">
        <v>2</v>
      </c>
      <c r="G337" s="18"/>
    </row>
    <row r="338" spans="1:7" x14ac:dyDescent="0.3">
      <c r="A338" s="18">
        <v>11446</v>
      </c>
      <c r="B338" s="18">
        <v>18</v>
      </c>
      <c r="C338" s="18" t="s">
        <v>80</v>
      </c>
      <c r="D338" s="18" t="s">
        <v>90</v>
      </c>
      <c r="E338" s="18" t="s">
        <v>84</v>
      </c>
      <c r="F338" s="18">
        <v>0</v>
      </c>
      <c r="G338" s="18"/>
    </row>
    <row r="339" spans="1:7" x14ac:dyDescent="0.3">
      <c r="A339" s="18">
        <v>11457</v>
      </c>
      <c r="B339" s="18">
        <v>18</v>
      </c>
      <c r="C339" s="18" t="s">
        <v>80</v>
      </c>
      <c r="D339" s="18" t="s">
        <v>81</v>
      </c>
      <c r="E339" s="18" t="s">
        <v>84</v>
      </c>
      <c r="F339" s="18">
        <v>2</v>
      </c>
      <c r="G339" s="18"/>
    </row>
    <row r="340" spans="1:7" x14ac:dyDescent="0.3">
      <c r="A340" s="18">
        <v>11458</v>
      </c>
      <c r="B340" s="18">
        <v>18</v>
      </c>
      <c r="C340" s="18" t="s">
        <v>80</v>
      </c>
      <c r="D340" s="18" t="s">
        <v>81</v>
      </c>
      <c r="E340" s="18" t="s">
        <v>84</v>
      </c>
      <c r="F340" s="18">
        <v>0</v>
      </c>
      <c r="G340" s="18"/>
    </row>
    <row r="341" spans="1:7" x14ac:dyDescent="0.3">
      <c r="A341" s="18">
        <v>11461</v>
      </c>
      <c r="B341" s="18">
        <v>18</v>
      </c>
      <c r="C341" s="18" t="s">
        <v>80</v>
      </c>
      <c r="D341" s="18" t="s">
        <v>81</v>
      </c>
      <c r="E341" s="18" t="s">
        <v>84</v>
      </c>
      <c r="F341" s="18">
        <v>8</v>
      </c>
      <c r="G341" s="18">
        <v>23.3</v>
      </c>
    </row>
    <row r="342" spans="1:7" x14ac:dyDescent="0.3">
      <c r="A342" s="18">
        <v>11462</v>
      </c>
      <c r="B342" s="18">
        <v>18</v>
      </c>
      <c r="C342" s="18" t="s">
        <v>80</v>
      </c>
      <c r="D342" s="18" t="s">
        <v>81</v>
      </c>
      <c r="E342" s="18" t="s">
        <v>84</v>
      </c>
      <c r="F342" s="18">
        <v>0</v>
      </c>
      <c r="G342" s="18"/>
    </row>
    <row r="343" spans="1:7" x14ac:dyDescent="0.3">
      <c r="A343" s="18">
        <v>11465</v>
      </c>
      <c r="B343" s="18">
        <v>18</v>
      </c>
      <c r="C343" s="18" t="s">
        <v>80</v>
      </c>
      <c r="D343" s="18" t="s">
        <v>81</v>
      </c>
      <c r="E343" s="18" t="s">
        <v>84</v>
      </c>
      <c r="F343" s="18">
        <v>0</v>
      </c>
      <c r="G343" s="18"/>
    </row>
    <row r="344" spans="1:7" x14ac:dyDescent="0.3">
      <c r="A344" s="18">
        <v>11466</v>
      </c>
      <c r="B344" s="18">
        <v>18</v>
      </c>
      <c r="C344" s="18" t="s">
        <v>80</v>
      </c>
      <c r="D344" s="18" t="s">
        <v>81</v>
      </c>
      <c r="E344" s="18" t="s">
        <v>84</v>
      </c>
      <c r="F344" s="18">
        <v>1</v>
      </c>
      <c r="G344" s="18"/>
    </row>
    <row r="345" spans="1:7" x14ac:dyDescent="0.3">
      <c r="A345" s="18">
        <v>11472</v>
      </c>
      <c r="B345" s="18">
        <v>18</v>
      </c>
      <c r="C345" s="18" t="s">
        <v>80</v>
      </c>
      <c r="D345" s="18" t="s">
        <v>90</v>
      </c>
      <c r="E345" s="18" t="s">
        <v>85</v>
      </c>
      <c r="F345" s="18">
        <v>1</v>
      </c>
      <c r="G345" s="18"/>
    </row>
    <row r="346" spans="1:7" x14ac:dyDescent="0.3">
      <c r="A346" s="18">
        <v>11473</v>
      </c>
      <c r="B346" s="18">
        <v>18</v>
      </c>
      <c r="C346" s="18" t="s">
        <v>80</v>
      </c>
      <c r="D346" s="18" t="s">
        <v>81</v>
      </c>
      <c r="E346" s="18" t="s">
        <v>82</v>
      </c>
      <c r="F346" s="18">
        <v>0</v>
      </c>
      <c r="G346" s="18"/>
    </row>
    <row r="347" spans="1:7" x14ac:dyDescent="0.3">
      <c r="A347" s="18">
        <v>11474</v>
      </c>
      <c r="B347" s="18">
        <v>18</v>
      </c>
      <c r="C347" s="18" t="s">
        <v>80</v>
      </c>
      <c r="D347" s="18" t="s">
        <v>81</v>
      </c>
      <c r="E347" s="18" t="s">
        <v>84</v>
      </c>
      <c r="F347" s="18">
        <v>1</v>
      </c>
      <c r="G347" s="18"/>
    </row>
    <row r="348" spans="1:7" x14ac:dyDescent="0.3">
      <c r="A348" s="18">
        <v>11475</v>
      </c>
      <c r="B348" s="18">
        <v>18</v>
      </c>
      <c r="C348" s="18" t="s">
        <v>80</v>
      </c>
      <c r="D348" s="18" t="s">
        <v>81</v>
      </c>
      <c r="E348" s="18" t="s">
        <v>84</v>
      </c>
      <c r="F348" s="18">
        <v>3</v>
      </c>
      <c r="G348" s="18"/>
    </row>
    <row r="349" spans="1:7" x14ac:dyDescent="0.3">
      <c r="A349" s="18">
        <v>11488</v>
      </c>
      <c r="B349" s="18">
        <v>18</v>
      </c>
      <c r="C349" s="18" t="s">
        <v>80</v>
      </c>
      <c r="D349" s="18" t="s">
        <v>81</v>
      </c>
      <c r="E349" s="18" t="s">
        <v>84</v>
      </c>
      <c r="F349" s="18">
        <v>0</v>
      </c>
      <c r="G349" s="18"/>
    </row>
    <row r="350" spans="1:7" x14ac:dyDescent="0.3">
      <c r="A350" s="18">
        <v>11489</v>
      </c>
      <c r="B350" s="18">
        <v>18</v>
      </c>
      <c r="C350" s="18" t="s">
        <v>80</v>
      </c>
      <c r="D350" s="18" t="s">
        <v>81</v>
      </c>
      <c r="E350" s="18" t="s">
        <v>84</v>
      </c>
      <c r="F350" s="18">
        <v>0</v>
      </c>
      <c r="G350" s="18"/>
    </row>
    <row r="351" spans="1:7" x14ac:dyDescent="0.3">
      <c r="A351" s="18">
        <v>11617</v>
      </c>
      <c r="B351" s="18">
        <v>18</v>
      </c>
      <c r="C351" s="18" t="s">
        <v>80</v>
      </c>
      <c r="D351" s="18" t="s">
        <v>81</v>
      </c>
      <c r="E351" s="18" t="s">
        <v>84</v>
      </c>
      <c r="F351" s="18">
        <v>0</v>
      </c>
      <c r="G351" s="18"/>
    </row>
    <row r="352" spans="1:7" x14ac:dyDescent="0.3">
      <c r="A352" s="18">
        <v>11618</v>
      </c>
      <c r="B352" s="18">
        <v>18</v>
      </c>
      <c r="C352" s="18" t="s">
        <v>80</v>
      </c>
      <c r="D352" s="18" t="s">
        <v>81</v>
      </c>
      <c r="E352" s="18" t="s">
        <v>92</v>
      </c>
      <c r="F352" s="18">
        <v>2</v>
      </c>
      <c r="G352" s="18"/>
    </row>
    <row r="353" spans="1:7" x14ac:dyDescent="0.3">
      <c r="A353" s="18">
        <v>11643</v>
      </c>
      <c r="B353" s="18">
        <v>18</v>
      </c>
      <c r="C353" s="18" t="s">
        <v>80</v>
      </c>
      <c r="D353" s="18" t="s">
        <v>81</v>
      </c>
      <c r="E353" s="18" t="s">
        <v>84</v>
      </c>
      <c r="F353" s="18">
        <v>3</v>
      </c>
      <c r="G353" s="18"/>
    </row>
    <row r="354" spans="1:7" x14ac:dyDescent="0.3">
      <c r="A354" s="18">
        <v>11647</v>
      </c>
      <c r="B354" s="18">
        <v>18</v>
      </c>
      <c r="C354" s="18" t="s">
        <v>80</v>
      </c>
      <c r="D354" s="18" t="s">
        <v>81</v>
      </c>
      <c r="E354" s="18" t="s">
        <v>84</v>
      </c>
      <c r="F354" s="18">
        <v>0</v>
      </c>
      <c r="G354" s="18"/>
    </row>
    <row r="355" spans="1:7" x14ac:dyDescent="0.3">
      <c r="A355" s="18">
        <v>11648</v>
      </c>
      <c r="B355" s="18">
        <v>18</v>
      </c>
      <c r="C355" s="18" t="s">
        <v>80</v>
      </c>
      <c r="D355" s="18" t="s">
        <v>81</v>
      </c>
      <c r="E355" s="18" t="s">
        <v>84</v>
      </c>
      <c r="F355" s="18">
        <v>0</v>
      </c>
      <c r="G355" s="18"/>
    </row>
    <row r="356" spans="1:7" x14ac:dyDescent="0.3">
      <c r="A356" s="18">
        <v>11649</v>
      </c>
      <c r="B356" s="18">
        <v>18</v>
      </c>
      <c r="C356" s="18" t="s">
        <v>80</v>
      </c>
      <c r="D356" s="18" t="s">
        <v>81</v>
      </c>
      <c r="E356" s="18" t="s">
        <v>84</v>
      </c>
      <c r="F356" s="18">
        <v>2</v>
      </c>
      <c r="G356" s="18"/>
    </row>
  </sheetData>
  <mergeCells count="6">
    <mergeCell ref="A1:N4"/>
    <mergeCell ref="A6:N6"/>
    <mergeCell ref="I8:N9"/>
    <mergeCell ref="I11:N12"/>
    <mergeCell ref="I14:N15"/>
    <mergeCell ref="I17:N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Ex_1_class</vt:lpstr>
      <vt:lpstr>Ex_2_class</vt:lpstr>
      <vt:lpstr>Ex_3_class</vt:lpstr>
      <vt:lpstr>Ex_4_class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cp:lastPrinted>2018-08-13T12:40:57Z</cp:lastPrinted>
  <dcterms:created xsi:type="dcterms:W3CDTF">2017-03-03T11:49:22Z</dcterms:created>
  <dcterms:modified xsi:type="dcterms:W3CDTF">2022-05-19T10:01:36Z</dcterms:modified>
</cp:coreProperties>
</file>