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2-23_IOP\"/>
    </mc:Choice>
  </mc:AlternateContent>
  <bookViews>
    <workbookView xWindow="0" yWindow="0" windowWidth="17088" windowHeight="8316" firstSheet="5" activeTab="11"/>
  </bookViews>
  <sheets>
    <sheet name="Answer Report 2" sheetId="6" r:id="rId1"/>
    <sheet name="Sensitivity Report 2" sheetId="7" r:id="rId2"/>
    <sheet name="Limits Report 2" sheetId="8" r:id="rId3"/>
    <sheet name="Ex_2" sheetId="1" r:id="rId4"/>
    <sheet name="Answer Report 1" sheetId="3" r:id="rId5"/>
    <sheet name="Sensitivity Report 1" sheetId="4" r:id="rId6"/>
    <sheet name="Limits Report 1" sheetId="5" r:id="rId7"/>
    <sheet name="Ex_1" sheetId="2" r:id="rId8"/>
    <sheet name="Ex_3" sheetId="9" r:id="rId9"/>
    <sheet name="Sensitivity Report 3" sheetId="11" r:id="rId10"/>
    <sheet name="Sensitivity Report 4" sheetId="12" r:id="rId11"/>
    <sheet name="Sheet1" sheetId="10" r:id="rId12"/>
  </sheets>
  <definedNames>
    <definedName name="solver_adj" localSheetId="7" hidden="1">Ex_1!$L$3:$M$3</definedName>
    <definedName name="solver_adj" localSheetId="3" hidden="1">Ex_2!$O$4:$Q$4</definedName>
    <definedName name="solver_adj" localSheetId="11" hidden="1">Sheet1!$E$53:$G$53</definedName>
    <definedName name="solver_cvg" localSheetId="7" hidden="1">0.0001</definedName>
    <definedName name="solver_cvg" localSheetId="3" hidden="1">0.0001</definedName>
    <definedName name="solver_cvg" localSheetId="11" hidden="1">0.0001</definedName>
    <definedName name="solver_drv" localSheetId="7" hidden="1">1</definedName>
    <definedName name="solver_drv" localSheetId="3" hidden="1">1</definedName>
    <definedName name="solver_drv" localSheetId="11" hidden="1">1</definedName>
    <definedName name="solver_eng" localSheetId="7" hidden="1">2</definedName>
    <definedName name="solver_eng" localSheetId="3" hidden="1">2</definedName>
    <definedName name="solver_eng" localSheetId="11" hidden="1">2</definedName>
    <definedName name="solver_est" localSheetId="7" hidden="1">1</definedName>
    <definedName name="solver_est" localSheetId="3" hidden="1">1</definedName>
    <definedName name="solver_est" localSheetId="11" hidden="1">1</definedName>
    <definedName name="solver_itr" localSheetId="7" hidden="1">2147483647</definedName>
    <definedName name="solver_itr" localSheetId="3" hidden="1">2147483647</definedName>
    <definedName name="solver_itr" localSheetId="11" hidden="1">2147483647</definedName>
    <definedName name="solver_lhs1" localSheetId="7" hidden="1">Ex_1!$N$5:$N$6</definedName>
    <definedName name="solver_lhs1" localSheetId="3" hidden="1">Ex_2!$R$6:$R$8</definedName>
    <definedName name="solver_lhs1" localSheetId="11" hidden="1">Sheet1!$H$56</definedName>
    <definedName name="solver_lhs2" localSheetId="11" hidden="1">Sheet1!$H$57:$H$58</definedName>
    <definedName name="solver_mip" localSheetId="7" hidden="1">2147483647</definedName>
    <definedName name="solver_mip" localSheetId="3" hidden="1">2147483647</definedName>
    <definedName name="solver_mip" localSheetId="11" hidden="1">2147483647</definedName>
    <definedName name="solver_mni" localSheetId="7" hidden="1">30</definedName>
    <definedName name="solver_mni" localSheetId="3" hidden="1">30</definedName>
    <definedName name="solver_mni" localSheetId="11" hidden="1">30</definedName>
    <definedName name="solver_mrt" localSheetId="7" hidden="1">0.075</definedName>
    <definedName name="solver_mrt" localSheetId="3" hidden="1">0.075</definedName>
    <definedName name="solver_mrt" localSheetId="11" hidden="1">0.075</definedName>
    <definedName name="solver_msl" localSheetId="7" hidden="1">2</definedName>
    <definedName name="solver_msl" localSheetId="3" hidden="1">2</definedName>
    <definedName name="solver_msl" localSheetId="11" hidden="1">2</definedName>
    <definedName name="solver_neg" localSheetId="7" hidden="1">1</definedName>
    <definedName name="solver_neg" localSheetId="3" hidden="1">1</definedName>
    <definedName name="solver_neg" localSheetId="11" hidden="1">1</definedName>
    <definedName name="solver_nod" localSheetId="7" hidden="1">2147483647</definedName>
    <definedName name="solver_nod" localSheetId="3" hidden="1">2147483647</definedName>
    <definedName name="solver_nod" localSheetId="11" hidden="1">2147483647</definedName>
    <definedName name="solver_num" localSheetId="7" hidden="1">1</definedName>
    <definedName name="solver_num" localSheetId="3" hidden="1">1</definedName>
    <definedName name="solver_num" localSheetId="11" hidden="1">2</definedName>
    <definedName name="solver_nwt" localSheetId="7" hidden="1">1</definedName>
    <definedName name="solver_nwt" localSheetId="3" hidden="1">1</definedName>
    <definedName name="solver_nwt" localSheetId="11" hidden="1">1</definedName>
    <definedName name="solver_opt" localSheetId="7" hidden="1">Ex_1!$N$3</definedName>
    <definedName name="solver_opt" localSheetId="3" hidden="1">Ex_2!$R$4</definedName>
    <definedName name="solver_opt" localSheetId="11" hidden="1">Sheet1!$H$53</definedName>
    <definedName name="solver_pre" localSheetId="7" hidden="1">0.000001</definedName>
    <definedName name="solver_pre" localSheetId="3" hidden="1">0.000001</definedName>
    <definedName name="solver_pre" localSheetId="11" hidden="1">0.000001</definedName>
    <definedName name="solver_rbv" localSheetId="7" hidden="1">1</definedName>
    <definedName name="solver_rbv" localSheetId="3" hidden="1">1</definedName>
    <definedName name="solver_rbv" localSheetId="11" hidden="1">1</definedName>
    <definedName name="solver_rel1" localSheetId="7" hidden="1">1</definedName>
    <definedName name="solver_rel1" localSheetId="3" hidden="1">1</definedName>
    <definedName name="solver_rel1" localSheetId="11" hidden="1">1</definedName>
    <definedName name="solver_rel2" localSheetId="11" hidden="1">3</definedName>
    <definedName name="solver_rhs1" localSheetId="7" hidden="1">Ex_1!$P$5:$P$6</definedName>
    <definedName name="solver_rhs1" localSheetId="3" hidden="1">Ex_2!$T$6:$T$8</definedName>
    <definedName name="solver_rhs1" localSheetId="11" hidden="1">Sheet1!$J$56</definedName>
    <definedName name="solver_rhs2" localSheetId="11" hidden="1">Sheet1!$J$57:$J$58</definedName>
    <definedName name="solver_rlx" localSheetId="7" hidden="1">2</definedName>
    <definedName name="solver_rlx" localSheetId="3" hidden="1">2</definedName>
    <definedName name="solver_rlx" localSheetId="11" hidden="1">2</definedName>
    <definedName name="solver_rsd" localSheetId="7" hidden="1">0</definedName>
    <definedName name="solver_rsd" localSheetId="3" hidden="1">0</definedName>
    <definedName name="solver_rsd" localSheetId="11" hidden="1">0</definedName>
    <definedName name="solver_scl" localSheetId="7" hidden="1">1</definedName>
    <definedName name="solver_scl" localSheetId="3" hidden="1">1</definedName>
    <definedName name="solver_scl" localSheetId="11" hidden="1">1</definedName>
    <definedName name="solver_sho" localSheetId="7" hidden="1">2</definedName>
    <definedName name="solver_sho" localSheetId="3" hidden="1">2</definedName>
    <definedName name="solver_sho" localSheetId="6" hidden="1">2</definedName>
    <definedName name="solver_sho" localSheetId="2" hidden="1">2</definedName>
    <definedName name="solver_sho" localSheetId="11" hidden="1">2</definedName>
    <definedName name="solver_ssz" localSheetId="7" hidden="1">100</definedName>
    <definedName name="solver_ssz" localSheetId="3" hidden="1">100</definedName>
    <definedName name="solver_ssz" localSheetId="11" hidden="1">100</definedName>
    <definedName name="solver_tim" localSheetId="7" hidden="1">2147483647</definedName>
    <definedName name="solver_tim" localSheetId="3" hidden="1">2147483647</definedName>
    <definedName name="solver_tim" localSheetId="11" hidden="1">2147483647</definedName>
    <definedName name="solver_tol" localSheetId="7" hidden="1">0.01</definedName>
    <definedName name="solver_tol" localSheetId="3" hidden="1">0.01</definedName>
    <definedName name="solver_tol" localSheetId="11" hidden="1">0.01</definedName>
    <definedName name="solver_typ" localSheetId="7" hidden="1">1</definedName>
    <definedName name="solver_typ" localSheetId="3" hidden="1">1</definedName>
    <definedName name="solver_typ" localSheetId="11" hidden="1">1</definedName>
    <definedName name="solver_val" localSheetId="7" hidden="1">0</definedName>
    <definedName name="solver_val" localSheetId="3" hidden="1">0</definedName>
    <definedName name="solver_val" localSheetId="11" hidden="1">0</definedName>
    <definedName name="solver_ver" localSheetId="7" hidden="1">3</definedName>
    <definedName name="solver_ver" localSheetId="3" hidden="1">3</definedName>
    <definedName name="solver_ver" localSheetId="1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0" l="1"/>
  <c r="H53" i="10"/>
  <c r="H56" i="10"/>
  <c r="H58" i="10"/>
  <c r="H57" i="10"/>
  <c r="M46" i="10"/>
  <c r="N47" i="10"/>
  <c r="R46" i="10"/>
  <c r="N46" i="10"/>
  <c r="J49" i="10"/>
  <c r="I49" i="10"/>
  <c r="H49" i="10"/>
  <c r="G49" i="10"/>
  <c r="F49" i="10"/>
  <c r="E49" i="10"/>
  <c r="D49" i="10"/>
  <c r="C49" i="10"/>
  <c r="C47" i="10"/>
  <c r="D47" i="10"/>
  <c r="E47" i="10"/>
  <c r="F47" i="10"/>
  <c r="G47" i="10"/>
  <c r="H47" i="10"/>
  <c r="I47" i="10"/>
  <c r="J47" i="10"/>
  <c r="D46" i="10"/>
  <c r="E46" i="10"/>
  <c r="F46" i="10"/>
  <c r="G46" i="10"/>
  <c r="H46" i="10"/>
  <c r="I46" i="10"/>
  <c r="J46" i="10"/>
  <c r="C46" i="10"/>
  <c r="D48" i="10"/>
  <c r="E48" i="10"/>
  <c r="F48" i="10"/>
  <c r="G48" i="10"/>
  <c r="H48" i="10"/>
  <c r="I48" i="10"/>
  <c r="J48" i="10"/>
  <c r="C48" i="10"/>
  <c r="K42" i="10"/>
  <c r="K43" i="10"/>
  <c r="K41" i="10"/>
  <c r="R40" i="10"/>
  <c r="Q40" i="10"/>
  <c r="N40" i="10"/>
  <c r="N41" i="10"/>
  <c r="N34" i="10"/>
  <c r="C43" i="10"/>
  <c r="D43" i="10"/>
  <c r="E43" i="10"/>
  <c r="F43" i="10"/>
  <c r="G43" i="10"/>
  <c r="H43" i="10"/>
  <c r="I43" i="10"/>
  <c r="J43" i="10"/>
  <c r="J42" i="10"/>
  <c r="I42" i="10"/>
  <c r="H42" i="10"/>
  <c r="G42" i="10"/>
  <c r="F42" i="10"/>
  <c r="E42" i="10"/>
  <c r="D42" i="10"/>
  <c r="C42" i="10"/>
  <c r="D40" i="10"/>
  <c r="E40" i="10"/>
  <c r="F40" i="10"/>
  <c r="G40" i="10"/>
  <c r="H40" i="10"/>
  <c r="I40" i="10"/>
  <c r="J40" i="10"/>
  <c r="C40" i="10"/>
  <c r="D41" i="10"/>
  <c r="E41" i="10"/>
  <c r="F41" i="10"/>
  <c r="G41" i="10"/>
  <c r="H41" i="10"/>
  <c r="I41" i="10"/>
  <c r="J41" i="10"/>
  <c r="C41" i="10"/>
  <c r="K34" i="10"/>
  <c r="C18" i="10"/>
  <c r="N25" i="10"/>
  <c r="N26" i="10"/>
  <c r="P25" i="10"/>
  <c r="M25" i="10"/>
  <c r="O18" i="10"/>
  <c r="N19" i="10"/>
  <c r="P18" i="10"/>
  <c r="M18" i="10"/>
  <c r="M11" i="10"/>
  <c r="N12" i="10"/>
  <c r="Q11" i="10"/>
  <c r="P11" i="10"/>
  <c r="N5" i="10"/>
  <c r="R4" i="10"/>
  <c r="Q4" i="10"/>
  <c r="P4" i="10"/>
  <c r="J28" i="10"/>
  <c r="I28" i="10"/>
  <c r="H28" i="10"/>
  <c r="G28" i="10"/>
  <c r="F28" i="10"/>
  <c r="E28" i="10"/>
  <c r="D28" i="10"/>
  <c r="C28" i="10"/>
  <c r="C26" i="10"/>
  <c r="D26" i="10"/>
  <c r="E26" i="10"/>
  <c r="F26" i="10"/>
  <c r="G26" i="10"/>
  <c r="H26" i="10"/>
  <c r="I26" i="10"/>
  <c r="J26" i="10"/>
  <c r="D25" i="10"/>
  <c r="E25" i="10"/>
  <c r="F25" i="10"/>
  <c r="G25" i="10"/>
  <c r="H25" i="10"/>
  <c r="I25" i="10"/>
  <c r="J25" i="10"/>
  <c r="C25" i="10"/>
  <c r="D27" i="10"/>
  <c r="E27" i="10"/>
  <c r="F27" i="10"/>
  <c r="G27" i="10"/>
  <c r="H27" i="10"/>
  <c r="I27" i="10"/>
  <c r="J27" i="10"/>
  <c r="C27" i="10"/>
  <c r="K20" i="10"/>
  <c r="K21" i="10"/>
  <c r="K19" i="10"/>
  <c r="J21" i="10"/>
  <c r="I21" i="10"/>
  <c r="H21" i="10"/>
  <c r="G21" i="10"/>
  <c r="F21" i="10"/>
  <c r="E21" i="10"/>
  <c r="D21" i="10"/>
  <c r="C21" i="10"/>
  <c r="C19" i="10"/>
  <c r="D19" i="10"/>
  <c r="E19" i="10"/>
  <c r="F19" i="10"/>
  <c r="G19" i="10"/>
  <c r="H19" i="10"/>
  <c r="I19" i="10"/>
  <c r="J19" i="10"/>
  <c r="D18" i="10"/>
  <c r="E18" i="10"/>
  <c r="F18" i="10"/>
  <c r="G18" i="10"/>
  <c r="H18" i="10"/>
  <c r="I18" i="10"/>
  <c r="J18" i="10"/>
  <c r="D20" i="10"/>
  <c r="E20" i="10"/>
  <c r="F20" i="10"/>
  <c r="G20" i="10"/>
  <c r="H20" i="10"/>
  <c r="I20" i="10"/>
  <c r="J20" i="10"/>
  <c r="C20" i="10"/>
  <c r="K13" i="10"/>
  <c r="K14" i="10"/>
  <c r="K12" i="10"/>
  <c r="C12" i="10"/>
  <c r="D12" i="10"/>
  <c r="E12" i="10"/>
  <c r="F12" i="10"/>
  <c r="G12" i="10"/>
  <c r="H12" i="10"/>
  <c r="I12" i="10"/>
  <c r="J12" i="10"/>
  <c r="C13" i="10"/>
  <c r="D13" i="10"/>
  <c r="E13" i="10"/>
  <c r="F13" i="10"/>
  <c r="G13" i="10"/>
  <c r="H13" i="10"/>
  <c r="I13" i="10"/>
  <c r="J13" i="10"/>
  <c r="D11" i="10"/>
  <c r="E11" i="10"/>
  <c r="F11" i="10"/>
  <c r="G11" i="10"/>
  <c r="H11" i="10"/>
  <c r="I11" i="10"/>
  <c r="J11" i="10"/>
  <c r="C11" i="10"/>
  <c r="D14" i="10"/>
  <c r="E14" i="10"/>
  <c r="F14" i="10"/>
  <c r="G14" i="10"/>
  <c r="H14" i="10"/>
  <c r="I14" i="10"/>
  <c r="J14" i="10"/>
  <c r="C14" i="10"/>
  <c r="K6" i="10"/>
  <c r="K7" i="10"/>
  <c r="K5" i="10"/>
  <c r="H27" i="9" l="1"/>
  <c r="B24" i="9"/>
  <c r="I27" i="9"/>
  <c r="B27" i="9" l="1"/>
  <c r="B26" i="9"/>
  <c r="J19" i="9"/>
  <c r="J20" i="9"/>
  <c r="J18" i="9"/>
  <c r="G27" i="9"/>
  <c r="F27" i="9"/>
  <c r="E27" i="9"/>
  <c r="D27" i="9"/>
  <c r="C27" i="9"/>
  <c r="B25" i="9"/>
  <c r="C25" i="9"/>
  <c r="D25" i="9"/>
  <c r="E25" i="9"/>
  <c r="F25" i="9"/>
  <c r="G25" i="9"/>
  <c r="H25" i="9"/>
  <c r="I25" i="9"/>
  <c r="C24" i="9"/>
  <c r="D24" i="9"/>
  <c r="E24" i="9"/>
  <c r="F24" i="9"/>
  <c r="G24" i="9"/>
  <c r="H24" i="9"/>
  <c r="I24" i="9"/>
  <c r="C26" i="9"/>
  <c r="D26" i="9"/>
  <c r="E26" i="9"/>
  <c r="F26" i="9"/>
  <c r="G26" i="9"/>
  <c r="H26" i="9"/>
  <c r="I26" i="9"/>
  <c r="I20" i="9"/>
  <c r="H20" i="9"/>
  <c r="G20" i="9"/>
  <c r="F20" i="9"/>
  <c r="E20" i="9"/>
  <c r="D20" i="9"/>
  <c r="C20" i="9"/>
  <c r="B20" i="9"/>
  <c r="B18" i="9"/>
  <c r="C18" i="9"/>
  <c r="D18" i="9"/>
  <c r="E18" i="9"/>
  <c r="F18" i="9"/>
  <c r="G18" i="9"/>
  <c r="H18" i="9"/>
  <c r="I18" i="9"/>
  <c r="C17" i="9"/>
  <c r="D17" i="9"/>
  <c r="E17" i="9"/>
  <c r="F17" i="9"/>
  <c r="G17" i="9"/>
  <c r="H17" i="9"/>
  <c r="I17" i="9"/>
  <c r="B17" i="9"/>
  <c r="C19" i="9"/>
  <c r="D19" i="9"/>
  <c r="E19" i="9"/>
  <c r="F19" i="9"/>
  <c r="G19" i="9"/>
  <c r="H19" i="9"/>
  <c r="I19" i="9"/>
  <c r="B19" i="9"/>
  <c r="J11" i="9"/>
  <c r="J12" i="9"/>
  <c r="J13" i="9"/>
  <c r="B11" i="9"/>
  <c r="C11" i="9"/>
  <c r="D11" i="9"/>
  <c r="E11" i="9"/>
  <c r="F11" i="9"/>
  <c r="G11" i="9"/>
  <c r="H11" i="9"/>
  <c r="I11" i="9"/>
  <c r="B12" i="9"/>
  <c r="C12" i="9"/>
  <c r="D12" i="9"/>
  <c r="E12" i="9"/>
  <c r="F12" i="9"/>
  <c r="G12" i="9"/>
  <c r="H12" i="9"/>
  <c r="I12" i="9"/>
  <c r="C10" i="9"/>
  <c r="D10" i="9"/>
  <c r="E10" i="9"/>
  <c r="F10" i="9"/>
  <c r="G10" i="9"/>
  <c r="H10" i="9"/>
  <c r="I10" i="9"/>
  <c r="B10" i="9"/>
  <c r="C13" i="9"/>
  <c r="D13" i="9"/>
  <c r="E13" i="9"/>
  <c r="F13" i="9"/>
  <c r="G13" i="9"/>
  <c r="H13" i="9"/>
  <c r="I13" i="9"/>
  <c r="B13" i="9"/>
  <c r="J5" i="9"/>
  <c r="J6" i="9"/>
  <c r="J4" i="9"/>
  <c r="R7" i="1"/>
  <c r="R8" i="1"/>
  <c r="R6" i="1"/>
  <c r="R4" i="1"/>
  <c r="L45" i="1"/>
  <c r="L44" i="1"/>
  <c r="L42" i="1"/>
  <c r="L41" i="1"/>
  <c r="L39" i="1"/>
  <c r="J15" i="2"/>
  <c r="N3" i="2"/>
  <c r="N6" i="2"/>
  <c r="N5" i="2"/>
  <c r="C17" i="2"/>
  <c r="D17" i="2"/>
  <c r="E17" i="2"/>
  <c r="F17" i="2"/>
  <c r="G17" i="2"/>
  <c r="H17" i="2"/>
  <c r="D16" i="2"/>
  <c r="E16" i="2"/>
  <c r="F16" i="2"/>
  <c r="G16" i="2"/>
  <c r="H16" i="2"/>
  <c r="C16" i="2"/>
  <c r="D18" i="2"/>
  <c r="E18" i="2"/>
  <c r="F18" i="2"/>
  <c r="G18" i="2"/>
  <c r="H18" i="2"/>
  <c r="C18" i="2"/>
  <c r="I11" i="2"/>
  <c r="I12" i="2"/>
  <c r="H12" i="2"/>
  <c r="G12" i="2"/>
  <c r="F12" i="2"/>
  <c r="E12" i="2"/>
  <c r="D12" i="2"/>
  <c r="C12" i="2"/>
  <c r="D10" i="2"/>
  <c r="E10" i="2"/>
  <c r="F10" i="2"/>
  <c r="G10" i="2"/>
  <c r="H10" i="2"/>
  <c r="C10" i="2"/>
  <c r="D11" i="2"/>
  <c r="E11" i="2"/>
  <c r="F11" i="2"/>
  <c r="G11" i="2"/>
  <c r="H11" i="2"/>
  <c r="C11" i="2"/>
  <c r="I6" i="2"/>
  <c r="I5" i="2"/>
  <c r="O20" i="1"/>
  <c r="O15" i="1"/>
  <c r="S19" i="1"/>
  <c r="N19" i="1"/>
  <c r="O19" i="1"/>
  <c r="S14" i="1"/>
  <c r="R14" i="1"/>
  <c r="O14" i="1"/>
  <c r="K21" i="1"/>
  <c r="J21" i="1"/>
  <c r="I21" i="1"/>
  <c r="H21" i="1"/>
  <c r="G21" i="1"/>
  <c r="F21" i="1"/>
  <c r="E21" i="1"/>
  <c r="D21" i="1"/>
  <c r="D19" i="1"/>
  <c r="E19" i="1"/>
  <c r="F19" i="1"/>
  <c r="G19" i="1"/>
  <c r="H19" i="1"/>
  <c r="I19" i="1"/>
  <c r="J19" i="1"/>
  <c r="K19" i="1"/>
  <c r="E18" i="1"/>
  <c r="F18" i="1"/>
  <c r="G18" i="1"/>
  <c r="H18" i="1"/>
  <c r="I18" i="1"/>
  <c r="J18" i="1"/>
  <c r="K18" i="1"/>
  <c r="D18" i="1"/>
  <c r="F20" i="1"/>
  <c r="G20" i="1"/>
  <c r="H20" i="1"/>
  <c r="I20" i="1"/>
  <c r="J20" i="1"/>
  <c r="K20" i="1"/>
  <c r="E20" i="1"/>
  <c r="D20" i="1"/>
  <c r="L14" i="1"/>
  <c r="L15" i="1"/>
  <c r="L13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E12" i="1"/>
  <c r="F12" i="1"/>
  <c r="G12" i="1"/>
  <c r="H12" i="1"/>
  <c r="I12" i="1"/>
  <c r="J12" i="1"/>
  <c r="K12" i="1"/>
  <c r="D12" i="1"/>
  <c r="E13" i="1"/>
  <c r="F13" i="1"/>
  <c r="G13" i="1"/>
  <c r="H13" i="1"/>
  <c r="I13" i="1"/>
  <c r="J13" i="1"/>
  <c r="K13" i="1"/>
  <c r="D13" i="1"/>
  <c r="L6" i="1"/>
</calcChain>
</file>

<file path=xl/sharedStrings.xml><?xml version="1.0" encoding="utf-8"?>
<sst xmlns="http://schemas.openxmlformats.org/spreadsheetml/2006/main" count="627" uniqueCount="104">
  <si>
    <t>z</t>
  </si>
  <si>
    <t>x1</t>
  </si>
  <si>
    <t>x2</t>
  </si>
  <si>
    <t>x3</t>
  </si>
  <si>
    <t>S1</t>
  </si>
  <si>
    <t>s2</t>
  </si>
  <si>
    <t>s3</t>
  </si>
  <si>
    <t>RHS</t>
  </si>
  <si>
    <t>s1</t>
  </si>
  <si>
    <t>Z=</t>
  </si>
  <si>
    <t>S2</t>
  </si>
  <si>
    <t>&lt;=</t>
  </si>
  <si>
    <t>Microsoft Excel 16.0 Answer Report</t>
  </si>
  <si>
    <t>Worksheet: [Book1]Sheet2</t>
  </si>
  <si>
    <t>Report Created: 21/03/2023 22:48:31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</si>
  <si>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</si>
  <si>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</si>
  <si>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</si>
  <si>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</si>
  <si>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</si>
  <si>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</si>
  <si>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</si>
  <si>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</si>
  <si>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</si>
  <si>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</si>
  <si>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</si>
  <si>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</si>
  <si>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</si>
  <si>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</si>
  <si>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</si>
  <si>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</si>
  <si>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</si>
  <si>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</si>
  <si>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</si>
  <si>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</si>
  <si>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$N$3</t>
  </si>
  <si>
    <t>RHS z</t>
  </si>
  <si>
    <t>$L$3</t>
  </si>
  <si>
    <t>RHS x1</t>
  </si>
  <si>
    <t>Contin</t>
  </si>
  <si>
    <t>$M$3</t>
  </si>
  <si>
    <t>RHS x2</t>
  </si>
  <si>
    <t>$N$5</t>
  </si>
  <si>
    <t>s1 z</t>
  </si>
  <si>
    <t>$N$5&lt;=$P$5</t>
  </si>
  <si>
    <t>Binding</t>
  </si>
  <si>
    <t>$N$6</t>
  </si>
  <si>
    <t>s2 z</t>
  </si>
  <si>
    <t>$N$6&lt;=$P$6</t>
  </si>
  <si>
    <t>Microsoft Excel 16.0 Sensitivity Report</t>
  </si>
  <si>
    <t>Report Created: 21/03/2023 22:48:32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</si>
  <si>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</si>
  <si>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</si>
  <si>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</si>
  <si>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</si>
  <si>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</si>
  <si>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</si>
  <si>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</si>
  <si>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</si>
  <si>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</si>
  <si>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</si>
  <si>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</si>
  <si>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</si>
  <si>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</si>
  <si>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16.0 Limits Report</t>
  </si>
  <si>
    <t>Variable</t>
  </si>
  <si>
    <t>Lower</t>
  </si>
  <si>
    <t>Limit</t>
  </si>
  <si>
    <t>Result</t>
  </si>
  <si>
    <t>Upper</t>
  </si>
  <si>
    <t>x</t>
  </si>
  <si>
    <t>+</t>
  </si>
  <si>
    <t>h</t>
  </si>
  <si>
    <t>c1</t>
  </si>
  <si>
    <t>Worksheet: [Book1]Sheet1</t>
  </si>
  <si>
    <t>Report Created: 22/03/2023 00:03:37</t>
  </si>
  <si>
    <t>Solution Time: 0.062 Seconds.</t>
  </si>
  <si>
    <t>$R$4</t>
  </si>
  <si>
    <t>$O$4</t>
  </si>
  <si>
    <t>$P$4</t>
  </si>
  <si>
    <t>$Q$4</t>
  </si>
  <si>
    <t>RHS x3</t>
  </si>
  <si>
    <t>$R$6</t>
  </si>
  <si>
    <t>$R$6&lt;=$T$6</t>
  </si>
  <si>
    <t>$R$7</t>
  </si>
  <si>
    <t>$R$7&lt;=$T$7</t>
  </si>
  <si>
    <t>$R$8</t>
  </si>
  <si>
    <t>$R$8&lt;=$T$8</t>
  </si>
  <si>
    <t>Not Binding</t>
  </si>
  <si>
    <t>S3</t>
  </si>
  <si>
    <t>mrt</t>
  </si>
  <si>
    <t>=Z</t>
  </si>
  <si>
    <t>Solving with solver</t>
  </si>
  <si>
    <t>&gt;=</t>
  </si>
  <si>
    <t>LHS</t>
  </si>
  <si>
    <t>Worksheet: [22March20223.xlsx]Sheet1</t>
  </si>
  <si>
    <t>Report Created: 22/03/2023 10:43:05</t>
  </si>
  <si>
    <t>$E$53</t>
  </si>
  <si>
    <t>$F$53</t>
  </si>
  <si>
    <t>$G$53</t>
  </si>
  <si>
    <t>$H$56</t>
  </si>
  <si>
    <t>$H$57</t>
  </si>
  <si>
    <t>$H$58</t>
  </si>
  <si>
    <t>Report Created: 22/03/2023 10:46:13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</si>
</sst>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0" fontId="1" fillId="0" borderId="0" xfId="0" applyFont="1"/>
    <xf numFmtId="0" fontId="0" fillId="0" borderId="6" xfId="0" applyFill="1" applyBorder="1" applyAlignment="1"/>
    <xf numFmtId="0" fontId="2" fillId="0" borderId="5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6" xfId="0" applyNumberFormat="1" applyFill="1" applyBorder="1" applyAlignment="1"/>
    <xf numFmtId="0" fontId="0" fillId="0" borderId="7" xfId="0" applyNumberForma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quotePrefix="1"/>
    <xf numFmtId="0" fontId="0" fillId="6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9" borderId="0" xfId="0" applyFill="1"/>
    <xf numFmtId="0" fontId="0" fillId="8" borderId="2" xfId="0" applyFill="1" applyBorder="1"/>
    <xf numFmtId="0" fontId="1" fillId="8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2" xfId="0" applyFill="1" applyBorder="1"/>
    <xf numFmtId="0" fontId="5" fillId="3" borderId="0" xfId="0" applyFont="1" applyFill="1"/>
    <xf numFmtId="0" fontId="5" fillId="0" borderId="0" xfId="0" applyFont="1" applyFill="1" applyBorder="1" applyAlignment="1">
      <alignment horizontal="center"/>
    </xf>
    <xf numFmtId="164" fontId="0" fillId="8" borderId="0" xfId="0" applyNumberFormat="1" applyFill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4" borderId="0" xfId="0" applyFill="1"/>
    <xf numFmtId="0" fontId="0" fillId="0" borderId="8" xfId="0" applyBorder="1" applyAlignment="1">
      <alignment horizontal="center"/>
    </xf>
    <xf numFmtId="0" fontId="0" fillId="4" borderId="9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F17" sqref="F17"/>
    </sheetView>
  </sheetViews>
  <sheetFormatPr defaultRowHeight="14.4" x14ac:dyDescent="0.3"/>
  <cols>
    <col min="1" max="1" width="2.33203125" customWidth="1"/>
    <col min="2" max="2" width="5.109375" customWidth="1"/>
    <col min="3" max="3" width="6.5546875" bestFit="1" customWidth="1"/>
    <col min="4" max="4" width="12.6640625" bestFit="1" customWidth="1"/>
    <col min="5" max="5" width="11.109375" bestFit="1" customWidth="1"/>
    <col min="6" max="6" width="10.44140625" customWidth="1"/>
    <col min="7" max="7" width="5.33203125" customWidth="1"/>
  </cols>
  <sheetData>
    <row r="1" spans="1:5" x14ac:dyDescent="0.3">
      <c r="A1" s="14" t="s">
        <v>12</v>
      </c>
    </row>
    <row r="2" spans="1:5" x14ac:dyDescent="0.3">
      <c r="A2" s="14" t="s">
        <v>74</v>
      </c>
    </row>
    <row r="3" spans="1:5" x14ac:dyDescent="0.3">
      <c r="A3" s="14" t="s">
        <v>75</v>
      </c>
    </row>
    <row r="4" spans="1:5" x14ac:dyDescent="0.3">
      <c r="A4" s="14" t="s">
        <v>15</v>
      </c>
    </row>
    <row r="5" spans="1:5" x14ac:dyDescent="0.3">
      <c r="A5" s="14" t="s">
        <v>16</v>
      </c>
    </row>
    <row r="6" spans="1:5" x14ac:dyDescent="0.3">
      <c r="A6" s="14"/>
      <c r="B6" t="s">
        <v>17</v>
      </c>
    </row>
    <row r="7" spans="1:5" x14ac:dyDescent="0.3">
      <c r="A7" s="14"/>
      <c r="B7" t="s">
        <v>76</v>
      </c>
    </row>
    <row r="8" spans="1:5" x14ac:dyDescent="0.3">
      <c r="A8" s="14"/>
      <c r="B8" t="s">
        <v>19</v>
      </c>
    </row>
    <row r="9" spans="1:5" x14ac:dyDescent="0.3">
      <c r="A9" s="14" t="s">
        <v>20</v>
      </c>
    </row>
    <row r="10" spans="1:5" x14ac:dyDescent="0.3">
      <c r="B10" t="s">
        <v>21</v>
      </c>
    </row>
    <row r="11" spans="1:5" x14ac:dyDescent="0.3">
      <c r="B11" t="s">
        <v>22</v>
      </c>
    </row>
    <row r="14" spans="1:5" ht="15" thickBot="1" x14ac:dyDescent="0.35">
      <c r="A14" t="s">
        <v>23</v>
      </c>
    </row>
    <row r="15" spans="1:5" ht="15" thickBot="1" x14ac:dyDescent="0.35">
      <c r="B15" s="16" t="s">
        <v>24</v>
      </c>
      <c r="C15" s="16" t="s">
        <v>25</v>
      </c>
      <c r="D15" s="16" t="s">
        <v>26</v>
      </c>
      <c r="E15" s="16" t="s">
        <v>27</v>
      </c>
    </row>
    <row r="16" spans="1:5" ht="15" thickBot="1" x14ac:dyDescent="0.35">
      <c r="B16" s="15" t="s">
        <v>77</v>
      </c>
      <c r="C16" s="15" t="s">
        <v>7</v>
      </c>
      <c r="D16" s="18">
        <v>0</v>
      </c>
      <c r="E16" s="18">
        <v>300</v>
      </c>
    </row>
    <row r="19" spans="1:7" ht="15" thickBot="1" x14ac:dyDescent="0.35">
      <c r="A19" t="s">
        <v>28</v>
      </c>
    </row>
    <row r="20" spans="1:7" ht="15" thickBot="1" x14ac:dyDescent="0.35">
      <c r="B20" s="16" t="s">
        <v>24</v>
      </c>
      <c r="C20" s="16" t="s">
        <v>25</v>
      </c>
      <c r="D20" s="16" t="s">
        <v>26</v>
      </c>
      <c r="E20" s="16" t="s">
        <v>27</v>
      </c>
      <c r="F20" s="16" t="s">
        <v>29</v>
      </c>
    </row>
    <row r="21" spans="1:7" x14ac:dyDescent="0.3">
      <c r="B21" s="17" t="s">
        <v>78</v>
      </c>
      <c r="C21" s="17" t="s">
        <v>38</v>
      </c>
      <c r="D21" s="19">
        <v>0</v>
      </c>
      <c r="E21" s="19">
        <v>10</v>
      </c>
      <c r="F21" s="17" t="s">
        <v>39</v>
      </c>
    </row>
    <row r="22" spans="1:7" x14ac:dyDescent="0.3">
      <c r="B22" s="17" t="s">
        <v>79</v>
      </c>
      <c r="C22" s="17" t="s">
        <v>41</v>
      </c>
      <c r="D22" s="19">
        <v>0</v>
      </c>
      <c r="E22" s="19">
        <v>10</v>
      </c>
      <c r="F22" s="17" t="s">
        <v>39</v>
      </c>
    </row>
    <row r="23" spans="1:7" ht="15" thickBot="1" x14ac:dyDescent="0.35">
      <c r="B23" s="15" t="s">
        <v>80</v>
      </c>
      <c r="C23" s="15" t="s">
        <v>81</v>
      </c>
      <c r="D23" s="18">
        <v>0</v>
      </c>
      <c r="E23" s="18">
        <v>0</v>
      </c>
      <c r="F23" s="15" t="s">
        <v>39</v>
      </c>
    </row>
    <row r="26" spans="1:7" ht="15" thickBot="1" x14ac:dyDescent="0.35">
      <c r="A26" t="s">
        <v>30</v>
      </c>
    </row>
    <row r="27" spans="1:7" ht="15" thickBot="1" x14ac:dyDescent="0.35">
      <c r="B27" s="16" t="s">
        <v>24</v>
      </c>
      <c r="C27" s="16" t="s">
        <v>25</v>
      </c>
      <c r="D27" s="16" t="s">
        <v>31</v>
      </c>
      <c r="E27" s="16" t="s">
        <v>32</v>
      </c>
      <c r="F27" s="16" t="s">
        <v>33</v>
      </c>
      <c r="G27" s="16" t="s">
        <v>34</v>
      </c>
    </row>
    <row r="28" spans="1:7" x14ac:dyDescent="0.3">
      <c r="B28" s="17" t="s">
        <v>82</v>
      </c>
      <c r="C28" s="17" t="s">
        <v>8</v>
      </c>
      <c r="D28" s="19">
        <v>50</v>
      </c>
      <c r="E28" s="17" t="s">
        <v>83</v>
      </c>
      <c r="F28" s="17" t="s">
        <v>45</v>
      </c>
      <c r="G28" s="17">
        <v>0</v>
      </c>
    </row>
    <row r="29" spans="1:7" x14ac:dyDescent="0.3">
      <c r="B29" s="17" t="s">
        <v>84</v>
      </c>
      <c r="C29" s="17" t="s">
        <v>5</v>
      </c>
      <c r="D29" s="19">
        <v>0</v>
      </c>
      <c r="E29" s="17" t="s">
        <v>85</v>
      </c>
      <c r="F29" s="17" t="s">
        <v>45</v>
      </c>
      <c r="G29" s="17">
        <v>0</v>
      </c>
    </row>
    <row r="30" spans="1:7" ht="15" thickBot="1" x14ac:dyDescent="0.35">
      <c r="B30" s="15" t="s">
        <v>86</v>
      </c>
      <c r="C30" s="15" t="s">
        <v>6</v>
      </c>
      <c r="D30" s="18">
        <v>-10</v>
      </c>
      <c r="E30" s="15" t="s">
        <v>87</v>
      </c>
      <c r="F30" s="15" t="s">
        <v>88</v>
      </c>
      <c r="G30" s="15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E16" sqref="E16"/>
    </sheetView>
  </sheetViews>
  <sheetFormatPr defaultRowHeight="14.4" x14ac:dyDescent="0.3"/>
  <cols>
    <col min="1" max="1" width="2.33203125" customWidth="1"/>
    <col min="2" max="2" width="6.21875" bestFit="1" customWidth="1"/>
    <col min="3" max="3" width="6" customWidth="1"/>
    <col min="4" max="4" width="5.77734375" customWidth="1"/>
    <col min="5" max="5" width="12.6640625" bestFit="1" customWidth="1"/>
    <col min="6" max="6" width="10.109375" bestFit="1" customWidth="1"/>
    <col min="7" max="8" width="12" bestFit="1" customWidth="1"/>
  </cols>
  <sheetData>
    <row r="1" spans="1:8" x14ac:dyDescent="0.3">
      <c r="A1" s="14" t="s">
        <v>49</v>
      </c>
    </row>
    <row r="2" spans="1:8" x14ac:dyDescent="0.3">
      <c r="A2" s="14" t="s">
        <v>95</v>
      </c>
    </row>
    <row r="3" spans="1:8" x14ac:dyDescent="0.3">
      <c r="A3" s="14" t="s">
        <v>96</v>
      </c>
    </row>
    <row r="6" spans="1:8" ht="15" thickBot="1" x14ac:dyDescent="0.35">
      <c r="A6" t="s">
        <v>28</v>
      </c>
    </row>
    <row r="7" spans="1:8" x14ac:dyDescent="0.3">
      <c r="B7" s="56"/>
      <c r="C7" s="56"/>
      <c r="D7" s="56" t="s">
        <v>51</v>
      </c>
      <c r="E7" s="56" t="s">
        <v>53</v>
      </c>
      <c r="F7" s="56" t="s">
        <v>55</v>
      </c>
      <c r="G7" s="56" t="s">
        <v>57</v>
      </c>
      <c r="H7" s="56" t="s">
        <v>57</v>
      </c>
    </row>
    <row r="8" spans="1:8" ht="15" thickBot="1" x14ac:dyDescent="0.35">
      <c r="B8" s="57" t="s">
        <v>24</v>
      </c>
      <c r="C8" s="57" t="s">
        <v>25</v>
      </c>
      <c r="D8" s="57" t="s">
        <v>52</v>
      </c>
      <c r="E8" s="57" t="s">
        <v>54</v>
      </c>
      <c r="F8" s="57" t="s">
        <v>56</v>
      </c>
      <c r="G8" s="57" t="s">
        <v>58</v>
      </c>
      <c r="H8" s="57" t="s">
        <v>59</v>
      </c>
    </row>
    <row r="9" spans="1:8" x14ac:dyDescent="0.3">
      <c r="B9" s="17" t="s">
        <v>97</v>
      </c>
      <c r="C9" s="17" t="s">
        <v>1</v>
      </c>
      <c r="D9" s="17">
        <v>10</v>
      </c>
      <c r="E9" s="17">
        <v>0</v>
      </c>
      <c r="F9" s="17">
        <v>12</v>
      </c>
      <c r="G9" s="17">
        <v>7.4014868308343773E-16</v>
      </c>
      <c r="H9" s="17">
        <v>30</v>
      </c>
    </row>
    <row r="10" spans="1:8" x14ac:dyDescent="0.3">
      <c r="B10" s="17" t="s">
        <v>98</v>
      </c>
      <c r="C10" s="17" t="s">
        <v>2</v>
      </c>
      <c r="D10" s="17">
        <v>10</v>
      </c>
      <c r="E10" s="17">
        <v>0</v>
      </c>
      <c r="F10" s="17">
        <v>18</v>
      </c>
      <c r="G10" s="17">
        <v>1E+30</v>
      </c>
      <c r="H10" s="17">
        <v>1.1102230246251565E-15</v>
      </c>
    </row>
    <row r="11" spans="1:8" ht="15" thickBot="1" x14ac:dyDescent="0.35">
      <c r="B11" s="15" t="s">
        <v>99</v>
      </c>
      <c r="C11" s="15" t="s">
        <v>3</v>
      </c>
      <c r="D11" s="15">
        <v>0</v>
      </c>
      <c r="E11" s="15">
        <v>-14.000000000000005</v>
      </c>
      <c r="F11" s="15">
        <v>10</v>
      </c>
      <c r="G11" s="15">
        <v>14.000000000000005</v>
      </c>
      <c r="H11" s="15">
        <v>1E+30</v>
      </c>
    </row>
    <row r="13" spans="1:8" ht="15" thickBot="1" x14ac:dyDescent="0.35">
      <c r="A13" t="s">
        <v>30</v>
      </c>
    </row>
    <row r="14" spans="1:8" x14ac:dyDescent="0.3">
      <c r="B14" s="56"/>
      <c r="C14" s="56"/>
      <c r="D14" s="56" t="s">
        <v>51</v>
      </c>
      <c r="E14" s="56" t="s">
        <v>60</v>
      </c>
      <c r="F14" s="56" t="s">
        <v>62</v>
      </c>
      <c r="G14" s="56" t="s">
        <v>57</v>
      </c>
      <c r="H14" s="56" t="s">
        <v>57</v>
      </c>
    </row>
    <row r="15" spans="1:8" ht="15" thickBot="1" x14ac:dyDescent="0.35">
      <c r="B15" s="57" t="s">
        <v>24</v>
      </c>
      <c r="C15" s="57" t="s">
        <v>25</v>
      </c>
      <c r="D15" s="57" t="s">
        <v>52</v>
      </c>
      <c r="E15" s="57" t="s">
        <v>61</v>
      </c>
      <c r="F15" s="57" t="s">
        <v>63</v>
      </c>
      <c r="G15" s="57" t="s">
        <v>58</v>
      </c>
      <c r="H15" s="57" t="s">
        <v>59</v>
      </c>
    </row>
    <row r="16" spans="1:8" x14ac:dyDescent="0.3">
      <c r="B16" s="17" t="s">
        <v>100</v>
      </c>
      <c r="C16" s="17" t="s">
        <v>94</v>
      </c>
      <c r="D16" s="17">
        <v>50</v>
      </c>
      <c r="E16" s="17">
        <v>6</v>
      </c>
      <c r="F16" s="17">
        <v>50</v>
      </c>
      <c r="G16" s="17">
        <v>1E+30</v>
      </c>
      <c r="H16" s="17">
        <v>50</v>
      </c>
    </row>
    <row r="17" spans="2:8" x14ac:dyDescent="0.3">
      <c r="B17" s="17" t="s">
        <v>101</v>
      </c>
      <c r="C17" s="17" t="s">
        <v>94</v>
      </c>
      <c r="D17" s="17">
        <v>0</v>
      </c>
      <c r="E17" s="17">
        <v>-4.4408920985006262E-16</v>
      </c>
      <c r="F17" s="17">
        <v>0</v>
      </c>
      <c r="G17" s="17">
        <v>25</v>
      </c>
      <c r="H17" s="17">
        <v>16.666666666666668</v>
      </c>
    </row>
    <row r="18" spans="2:8" ht="15" thickBot="1" x14ac:dyDescent="0.35">
      <c r="B18" s="15" t="s">
        <v>102</v>
      </c>
      <c r="C18" s="15" t="s">
        <v>94</v>
      </c>
      <c r="D18" s="15">
        <v>10</v>
      </c>
      <c r="E18" s="15">
        <v>0</v>
      </c>
      <c r="F18" s="15">
        <v>0</v>
      </c>
      <c r="G18" s="15">
        <v>10</v>
      </c>
      <c r="H18" s="15">
        <v>1E+30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opLeftCell="A7" zoomScale="222" zoomScaleNormal="222" workbookViewId="0">
      <selection activeCell="E17" sqref="E17"/>
    </sheetView>
  </sheetViews>
  <sheetFormatPr defaultRowHeight="14.4" x14ac:dyDescent="0.3"/>
  <cols>
    <col min="1" max="1" width="2.33203125" customWidth="1"/>
    <col min="2" max="2" width="6.21875" bestFit="1" customWidth="1"/>
    <col min="3" max="3" width="6" customWidth="1"/>
    <col min="4" max="4" width="5.77734375" customWidth="1"/>
    <col min="5" max="5" width="12.6640625" bestFit="1" customWidth="1"/>
    <col min="6" max="6" width="10.109375" bestFit="1" customWidth="1"/>
    <col min="7" max="8" width="12" bestFit="1" customWidth="1"/>
  </cols>
  <sheetData>
    <row r="1" spans="1:8" x14ac:dyDescent="0.3">
      <c r="A1" s="14" t="s">
        <v>49</v>
      </c>
    </row>
    <row r="2" spans="1:8" x14ac:dyDescent="0.3">
      <c r="A2" s="14" t="s">
        <v>95</v>
      </c>
    </row>
    <row r="3" spans="1:8" x14ac:dyDescent="0.3">
      <c r="A3" s="14" t="s">
        <v>103</v>
      </c>
    </row>
    <row r="6" spans="1:8" ht="15" thickBot="1" x14ac:dyDescent="0.35">
      <c r="A6" t="s">
        <v>28</v>
      </c>
    </row>
    <row r="7" spans="1:8" x14ac:dyDescent="0.3">
      <c r="B7" s="56"/>
      <c r="C7" s="56"/>
      <c r="D7" s="56" t="s">
        <v>51</v>
      </c>
      <c r="E7" s="56" t="s">
        <v>53</v>
      </c>
      <c r="F7" s="56" t="s">
        <v>55</v>
      </c>
      <c r="G7" s="56" t="s">
        <v>57</v>
      </c>
      <c r="H7" s="56" t="s">
        <v>57</v>
      </c>
    </row>
    <row r="8" spans="1:8" ht="15" thickBot="1" x14ac:dyDescent="0.35">
      <c r="B8" s="57" t="s">
        <v>24</v>
      </c>
      <c r="C8" s="57" t="s">
        <v>25</v>
      </c>
      <c r="D8" s="57" t="s">
        <v>52</v>
      </c>
      <c r="E8" s="57" t="s">
        <v>54</v>
      </c>
      <c r="F8" s="57" t="s">
        <v>56</v>
      </c>
      <c r="G8" s="57" t="s">
        <v>58</v>
      </c>
      <c r="H8" s="57" t="s">
        <v>59</v>
      </c>
    </row>
    <row r="9" spans="1:8" x14ac:dyDescent="0.3">
      <c r="B9" s="17" t="s">
        <v>97</v>
      </c>
      <c r="C9" s="17" t="s">
        <v>1</v>
      </c>
      <c r="D9" s="17">
        <v>10</v>
      </c>
      <c r="E9" s="17">
        <v>0</v>
      </c>
      <c r="F9" s="17">
        <v>12</v>
      </c>
      <c r="G9" s="17">
        <v>7.4014868308343773E-16</v>
      </c>
      <c r="H9" s="17">
        <v>30</v>
      </c>
    </row>
    <row r="10" spans="1:8" x14ac:dyDescent="0.3">
      <c r="B10" s="17" t="s">
        <v>98</v>
      </c>
      <c r="C10" s="17" t="s">
        <v>2</v>
      </c>
      <c r="D10" s="17">
        <v>10</v>
      </c>
      <c r="E10" s="17">
        <v>0</v>
      </c>
      <c r="F10" s="17">
        <v>18</v>
      </c>
      <c r="G10" s="17">
        <v>1E+30</v>
      </c>
      <c r="H10" s="17">
        <v>1.1102230246251565E-15</v>
      </c>
    </row>
    <row r="11" spans="1:8" ht="15" thickBot="1" x14ac:dyDescent="0.35">
      <c r="B11" s="15" t="s">
        <v>99</v>
      </c>
      <c r="C11" s="15" t="s">
        <v>3</v>
      </c>
      <c r="D11" s="15">
        <v>0</v>
      </c>
      <c r="E11" s="15">
        <v>-14.000000000000005</v>
      </c>
      <c r="F11" s="15">
        <v>10</v>
      </c>
      <c r="G11" s="15">
        <v>14.000000000000005</v>
      </c>
      <c r="H11" s="15">
        <v>1E+30</v>
      </c>
    </row>
    <row r="13" spans="1:8" ht="15" thickBot="1" x14ac:dyDescent="0.35">
      <c r="A13" t="s">
        <v>30</v>
      </c>
    </row>
    <row r="14" spans="1:8" x14ac:dyDescent="0.3">
      <c r="B14" s="56"/>
      <c r="C14" s="56"/>
      <c r="D14" s="56" t="s">
        <v>51</v>
      </c>
      <c r="E14" s="56" t="s">
        <v>60</v>
      </c>
      <c r="F14" s="56" t="s">
        <v>62</v>
      </c>
      <c r="G14" s="56" t="s">
        <v>57</v>
      </c>
      <c r="H14" s="56" t="s">
        <v>57</v>
      </c>
    </row>
    <row r="15" spans="1:8" ht="15" thickBot="1" x14ac:dyDescent="0.35">
      <c r="B15" s="57" t="s">
        <v>24</v>
      </c>
      <c r="C15" s="57" t="s">
        <v>25</v>
      </c>
      <c r="D15" s="57" t="s">
        <v>52</v>
      </c>
      <c r="E15" s="57" t="s">
        <v>61</v>
      </c>
      <c r="F15" s="57" t="s">
        <v>63</v>
      </c>
      <c r="G15" s="57" t="s">
        <v>58</v>
      </c>
      <c r="H15" s="57" t="s">
        <v>59</v>
      </c>
    </row>
    <row r="16" spans="1:8" x14ac:dyDescent="0.3">
      <c r="B16" s="17" t="s">
        <v>100</v>
      </c>
      <c r="C16" s="17" t="s">
        <v>94</v>
      </c>
      <c r="D16" s="17">
        <v>50</v>
      </c>
      <c r="E16" s="17">
        <v>6</v>
      </c>
      <c r="F16" s="17">
        <v>50</v>
      </c>
      <c r="G16" s="17">
        <v>1E+30</v>
      </c>
      <c r="H16" s="17">
        <v>50</v>
      </c>
    </row>
    <row r="17" spans="2:8" x14ac:dyDescent="0.3">
      <c r="B17" s="17" t="s">
        <v>101</v>
      </c>
      <c r="C17" s="17" t="s">
        <v>94</v>
      </c>
      <c r="D17" s="17">
        <v>0</v>
      </c>
      <c r="E17" s="17">
        <v>-4.4408920985006262E-16</v>
      </c>
      <c r="F17" s="17">
        <v>0</v>
      </c>
      <c r="G17" s="17">
        <v>25</v>
      </c>
      <c r="H17" s="17">
        <v>16.666666666666668</v>
      </c>
    </row>
    <row r="18" spans="2:8" ht="15" thickBot="1" x14ac:dyDescent="0.35">
      <c r="B18" s="15" t="s">
        <v>102</v>
      </c>
      <c r="C18" s="15" t="s">
        <v>94</v>
      </c>
      <c r="D18" s="15">
        <v>10</v>
      </c>
      <c r="E18" s="15">
        <v>0</v>
      </c>
      <c r="F18" s="15">
        <v>0</v>
      </c>
      <c r="G18" s="15">
        <v>10</v>
      </c>
      <c r="H18" s="15">
        <v>1E+30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8"/>
  <sheetViews>
    <sheetView tabSelected="1" topLeftCell="A47" zoomScale="179" zoomScaleNormal="179" workbookViewId="0">
      <selection activeCell="H52" sqref="H52"/>
    </sheetView>
  </sheetViews>
  <sheetFormatPr defaultRowHeight="14.4" x14ac:dyDescent="0.3"/>
  <cols>
    <col min="2" max="11" width="6" customWidth="1"/>
    <col min="13" max="16" width="4.21875" customWidth="1"/>
    <col min="17" max="17" width="5.109375" customWidth="1"/>
    <col min="18" max="19" width="4.21875" customWidth="1"/>
  </cols>
  <sheetData>
    <row r="3" spans="2:18" x14ac:dyDescent="0.3">
      <c r="B3" s="3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10</v>
      </c>
      <c r="I3" s="2" t="s">
        <v>89</v>
      </c>
      <c r="J3" s="2" t="s">
        <v>7</v>
      </c>
      <c r="K3" s="2" t="s">
        <v>90</v>
      </c>
      <c r="M3" s="43" t="s">
        <v>1</v>
      </c>
      <c r="N3" s="43" t="s">
        <v>2</v>
      </c>
      <c r="O3" s="43" t="s">
        <v>3</v>
      </c>
      <c r="P3" s="43" t="s">
        <v>8</v>
      </c>
      <c r="Q3" s="43" t="s">
        <v>5</v>
      </c>
      <c r="R3" s="43" t="s">
        <v>6</v>
      </c>
    </row>
    <row r="4" spans="2:18" x14ac:dyDescent="0.3">
      <c r="B4" s="2" t="s">
        <v>0</v>
      </c>
      <c r="C4" s="2">
        <v>1</v>
      </c>
      <c r="D4" s="33">
        <v>-3</v>
      </c>
      <c r="E4" s="2">
        <v>-1</v>
      </c>
      <c r="F4" s="2">
        <v>-2</v>
      </c>
      <c r="G4" s="2">
        <v>0</v>
      </c>
      <c r="H4" s="2">
        <v>0</v>
      </c>
      <c r="I4" s="2">
        <v>0</v>
      </c>
      <c r="J4" s="13">
        <v>0</v>
      </c>
      <c r="K4" s="2"/>
      <c r="M4" s="43">
        <v>0</v>
      </c>
      <c r="N4" s="43">
        <v>0</v>
      </c>
      <c r="O4" s="43">
        <v>0</v>
      </c>
      <c r="P4" s="43">
        <f>J5</f>
        <v>30</v>
      </c>
      <c r="Q4" s="43">
        <f>J6</f>
        <v>24</v>
      </c>
      <c r="R4" s="43">
        <f>J7</f>
        <v>36</v>
      </c>
    </row>
    <row r="5" spans="2:18" x14ac:dyDescent="0.3">
      <c r="B5" s="1" t="s">
        <v>8</v>
      </c>
      <c r="C5" s="1">
        <v>0</v>
      </c>
      <c r="D5" s="32">
        <v>1</v>
      </c>
      <c r="E5" s="1">
        <v>1</v>
      </c>
      <c r="F5" s="1">
        <v>3</v>
      </c>
      <c r="G5" s="1">
        <v>1</v>
      </c>
      <c r="H5" s="1">
        <v>0</v>
      </c>
      <c r="I5" s="1">
        <v>0</v>
      </c>
      <c r="J5" s="1">
        <v>30</v>
      </c>
      <c r="K5" s="1">
        <f>J5/D5</f>
        <v>30</v>
      </c>
      <c r="M5" s="6" t="s">
        <v>9</v>
      </c>
      <c r="N5" s="5">
        <f>J4</f>
        <v>0</v>
      </c>
    </row>
    <row r="6" spans="2:18" x14ac:dyDescent="0.3">
      <c r="B6" s="1" t="s">
        <v>5</v>
      </c>
      <c r="C6" s="1">
        <v>0</v>
      </c>
      <c r="D6" s="32">
        <v>2</v>
      </c>
      <c r="E6" s="1">
        <v>2</v>
      </c>
      <c r="F6" s="1">
        <v>5</v>
      </c>
      <c r="G6" s="1">
        <v>0</v>
      </c>
      <c r="H6" s="1">
        <v>1</v>
      </c>
      <c r="I6" s="1">
        <v>0</v>
      </c>
      <c r="J6" s="1">
        <v>24</v>
      </c>
      <c r="K6" s="1">
        <f t="shared" ref="K6:K14" si="0">J6/D6</f>
        <v>12</v>
      </c>
    </row>
    <row r="7" spans="2:18" x14ac:dyDescent="0.3">
      <c r="B7" s="32" t="s">
        <v>6</v>
      </c>
      <c r="C7" s="32">
        <v>0</v>
      </c>
      <c r="D7" s="32">
        <v>4</v>
      </c>
      <c r="E7" s="32">
        <v>1</v>
      </c>
      <c r="F7" s="32">
        <v>2</v>
      </c>
      <c r="G7" s="32">
        <v>0</v>
      </c>
      <c r="H7" s="32">
        <v>0</v>
      </c>
      <c r="I7" s="32">
        <v>1</v>
      </c>
      <c r="J7" s="32">
        <v>36</v>
      </c>
      <c r="K7" s="41">
        <f t="shared" si="0"/>
        <v>9</v>
      </c>
    </row>
    <row r="10" spans="2:18" x14ac:dyDescent="0.3">
      <c r="B10" s="34"/>
      <c r="C10" s="2" t="s">
        <v>0</v>
      </c>
      <c r="D10" s="2" t="s">
        <v>1</v>
      </c>
      <c r="E10" s="2" t="s">
        <v>2</v>
      </c>
      <c r="F10" s="2" t="s">
        <v>3</v>
      </c>
      <c r="G10" s="2" t="s">
        <v>4</v>
      </c>
      <c r="H10" s="2" t="s">
        <v>10</v>
      </c>
      <c r="I10" s="2" t="s">
        <v>89</v>
      </c>
      <c r="J10" s="2" t="s">
        <v>7</v>
      </c>
      <c r="M10" s="43" t="s">
        <v>1</v>
      </c>
      <c r="N10" s="43" t="s">
        <v>2</v>
      </c>
      <c r="O10" s="43" t="s">
        <v>3</v>
      </c>
      <c r="P10" s="43" t="s">
        <v>8</v>
      </c>
      <c r="Q10" s="43" t="s">
        <v>5</v>
      </c>
      <c r="R10" s="43" t="s">
        <v>6</v>
      </c>
    </row>
    <row r="11" spans="2:18" x14ac:dyDescent="0.3">
      <c r="B11" s="9" t="s">
        <v>0</v>
      </c>
      <c r="C11" s="35">
        <f>C4-$D4*C$14</f>
        <v>1</v>
      </c>
      <c r="D11" s="35">
        <f t="shared" ref="D11:J11" si="1">D4-$D4*D$14</f>
        <v>0</v>
      </c>
      <c r="E11" s="35">
        <f t="shared" si="1"/>
        <v>-0.25</v>
      </c>
      <c r="F11" s="37">
        <f t="shared" si="1"/>
        <v>-0.5</v>
      </c>
      <c r="G11" s="35">
        <f t="shared" si="1"/>
        <v>0</v>
      </c>
      <c r="H11" s="35">
        <f t="shared" si="1"/>
        <v>0</v>
      </c>
      <c r="I11" s="35">
        <f t="shared" si="1"/>
        <v>0.75</v>
      </c>
      <c r="J11" s="44">
        <f t="shared" si="1"/>
        <v>27</v>
      </c>
      <c r="M11" s="43">
        <f>J14</f>
        <v>9</v>
      </c>
      <c r="N11" s="43">
        <v>0</v>
      </c>
      <c r="O11" s="43">
        <v>0</v>
      </c>
      <c r="P11" s="43">
        <f>J12</f>
        <v>21</v>
      </c>
      <c r="Q11" s="43">
        <f>J13</f>
        <v>6</v>
      </c>
      <c r="R11" s="43">
        <v>0</v>
      </c>
    </row>
    <row r="12" spans="2:18" x14ac:dyDescent="0.3">
      <c r="B12" s="1" t="s">
        <v>8</v>
      </c>
      <c r="C12">
        <f t="shared" ref="C12:J12" si="2">C5-$D5*C$14</f>
        <v>0</v>
      </c>
      <c r="D12">
        <f t="shared" si="2"/>
        <v>0</v>
      </c>
      <c r="E12">
        <f t="shared" si="2"/>
        <v>0.75</v>
      </c>
      <c r="F12" s="31">
        <f t="shared" si="2"/>
        <v>2.5</v>
      </c>
      <c r="G12">
        <f t="shared" si="2"/>
        <v>1</v>
      </c>
      <c r="H12">
        <f t="shared" si="2"/>
        <v>0</v>
      </c>
      <c r="I12">
        <f t="shared" si="2"/>
        <v>-0.25</v>
      </c>
      <c r="J12">
        <f t="shared" si="2"/>
        <v>21</v>
      </c>
      <c r="K12">
        <f>J12/F12</f>
        <v>8.4</v>
      </c>
      <c r="M12" s="6" t="s">
        <v>9</v>
      </c>
      <c r="N12" s="5">
        <f>J11</f>
        <v>27</v>
      </c>
    </row>
    <row r="13" spans="2:18" x14ac:dyDescent="0.3">
      <c r="B13" s="32" t="s">
        <v>5</v>
      </c>
      <c r="C13" s="31">
        <f t="shared" ref="C13:J13" si="3">C6-$D6*C$14</f>
        <v>0</v>
      </c>
      <c r="D13" s="31">
        <f t="shared" si="3"/>
        <v>0</v>
      </c>
      <c r="E13" s="31">
        <f t="shared" si="3"/>
        <v>1.5</v>
      </c>
      <c r="F13" s="38">
        <f t="shared" si="3"/>
        <v>4</v>
      </c>
      <c r="G13" s="31">
        <f t="shared" si="3"/>
        <v>0</v>
      </c>
      <c r="H13" s="31">
        <f t="shared" si="3"/>
        <v>1</v>
      </c>
      <c r="I13" s="31">
        <f t="shared" si="3"/>
        <v>-0.5</v>
      </c>
      <c r="J13" s="31">
        <f t="shared" si="3"/>
        <v>6</v>
      </c>
      <c r="K13">
        <f t="shared" ref="K13:K21" si="4">J13/F13</f>
        <v>1.5</v>
      </c>
    </row>
    <row r="14" spans="2:18" x14ac:dyDescent="0.3">
      <c r="B14" s="23" t="s">
        <v>1</v>
      </c>
      <c r="C14" s="8">
        <f>C7/$D$7</f>
        <v>0</v>
      </c>
      <c r="D14" s="8">
        <f t="shared" ref="D14:J14" si="5">D7/$D$7</f>
        <v>1</v>
      </c>
      <c r="E14" s="8">
        <f t="shared" si="5"/>
        <v>0.25</v>
      </c>
      <c r="F14" s="31">
        <f t="shared" si="5"/>
        <v>0.5</v>
      </c>
      <c r="G14" s="8">
        <f t="shared" si="5"/>
        <v>0</v>
      </c>
      <c r="H14" s="8">
        <f t="shared" si="5"/>
        <v>0</v>
      </c>
      <c r="I14" s="8">
        <f t="shared" si="5"/>
        <v>0.25</v>
      </c>
      <c r="J14" s="40">
        <f t="shared" si="5"/>
        <v>9</v>
      </c>
      <c r="K14">
        <f t="shared" si="4"/>
        <v>18</v>
      </c>
    </row>
    <row r="17" spans="2:18" x14ac:dyDescent="0.3">
      <c r="B17" s="34"/>
      <c r="C17" s="2" t="s">
        <v>0</v>
      </c>
      <c r="D17" s="2" t="s">
        <v>1</v>
      </c>
      <c r="E17" s="2" t="s">
        <v>2</v>
      </c>
      <c r="F17" s="2" t="s">
        <v>3</v>
      </c>
      <c r="G17" s="2" t="s">
        <v>4</v>
      </c>
      <c r="H17" s="2" t="s">
        <v>10</v>
      </c>
      <c r="I17" s="2" t="s">
        <v>89</v>
      </c>
      <c r="J17" s="2" t="s">
        <v>7</v>
      </c>
      <c r="M17" s="43" t="s">
        <v>1</v>
      </c>
      <c r="N17" s="43" t="s">
        <v>2</v>
      </c>
      <c r="O17" s="43" t="s">
        <v>3</v>
      </c>
      <c r="P17" s="43" t="s">
        <v>8</v>
      </c>
      <c r="Q17" s="43" t="s">
        <v>5</v>
      </c>
      <c r="R17" s="43" t="s">
        <v>6</v>
      </c>
    </row>
    <row r="18" spans="2:18" x14ac:dyDescent="0.3">
      <c r="B18" s="9" t="s">
        <v>0</v>
      </c>
      <c r="C18">
        <f>C11-$F11*C$20</f>
        <v>1</v>
      </c>
      <c r="D18">
        <f t="shared" ref="D18:J21" si="6">D11-$F11*D$20</f>
        <v>0</v>
      </c>
      <c r="E18" s="47">
        <f t="shared" si="6"/>
        <v>-6.25E-2</v>
      </c>
      <c r="F18">
        <f t="shared" si="6"/>
        <v>0</v>
      </c>
      <c r="G18">
        <f t="shared" si="6"/>
        <v>0</v>
      </c>
      <c r="H18">
        <f t="shared" si="6"/>
        <v>0.125</v>
      </c>
      <c r="I18">
        <f t="shared" si="6"/>
        <v>0.6875</v>
      </c>
      <c r="J18">
        <f t="shared" si="6"/>
        <v>27.75</v>
      </c>
      <c r="M18" s="46">
        <f>J21</f>
        <v>8.25</v>
      </c>
      <c r="N18" s="46">
        <v>0</v>
      </c>
      <c r="O18" s="46">
        <f>J20</f>
        <v>1.5</v>
      </c>
      <c r="P18" s="46">
        <f>J19</f>
        <v>17.25</v>
      </c>
      <c r="Q18" s="46">
        <v>0</v>
      </c>
      <c r="R18" s="46">
        <v>0</v>
      </c>
    </row>
    <row r="19" spans="2:18" x14ac:dyDescent="0.3">
      <c r="B19" s="1" t="s">
        <v>8</v>
      </c>
      <c r="C19">
        <f>C12-$F12*C$20</f>
        <v>0</v>
      </c>
      <c r="D19">
        <f t="shared" si="6"/>
        <v>0</v>
      </c>
      <c r="E19" s="31">
        <f t="shared" si="6"/>
        <v>-0.1875</v>
      </c>
      <c r="F19">
        <f t="shared" si="6"/>
        <v>0</v>
      </c>
      <c r="G19">
        <f t="shared" si="6"/>
        <v>1</v>
      </c>
      <c r="H19">
        <f t="shared" si="6"/>
        <v>-0.625</v>
      </c>
      <c r="I19">
        <f t="shared" si="6"/>
        <v>6.25E-2</v>
      </c>
      <c r="J19">
        <f t="shared" si="6"/>
        <v>17.25</v>
      </c>
      <c r="K19">
        <f>J19/E19</f>
        <v>-92</v>
      </c>
      <c r="M19" s="6" t="s">
        <v>9</v>
      </c>
      <c r="N19" s="45">
        <f>J18</f>
        <v>27.75</v>
      </c>
    </row>
    <row r="20" spans="2:18" x14ac:dyDescent="0.3">
      <c r="B20" s="42" t="s">
        <v>3</v>
      </c>
      <c r="C20" s="31">
        <f>C13/$F$13</f>
        <v>0</v>
      </c>
      <c r="D20" s="31">
        <f t="shared" ref="D20:J20" si="7">D13/$F$13</f>
        <v>0</v>
      </c>
      <c r="E20" s="31">
        <f t="shared" si="7"/>
        <v>0.375</v>
      </c>
      <c r="F20" s="31">
        <f t="shared" si="7"/>
        <v>1</v>
      </c>
      <c r="G20" s="31">
        <f t="shared" si="7"/>
        <v>0</v>
      </c>
      <c r="H20" s="31">
        <f t="shared" si="7"/>
        <v>0.25</v>
      </c>
      <c r="I20" s="31">
        <f t="shared" si="7"/>
        <v>-0.125</v>
      </c>
      <c r="J20" s="31">
        <f t="shared" si="7"/>
        <v>1.5</v>
      </c>
      <c r="K20" s="39">
        <f t="shared" ref="K20:K21" si="8">J20/E20</f>
        <v>4</v>
      </c>
    </row>
    <row r="21" spans="2:18" x14ac:dyDescent="0.3">
      <c r="B21" s="23" t="s">
        <v>1</v>
      </c>
      <c r="C21">
        <f>C14-$F14*C$20</f>
        <v>0</v>
      </c>
      <c r="D21">
        <f t="shared" si="6"/>
        <v>1</v>
      </c>
      <c r="E21" s="31">
        <f t="shared" si="6"/>
        <v>6.25E-2</v>
      </c>
      <c r="F21">
        <f t="shared" si="6"/>
        <v>0</v>
      </c>
      <c r="G21">
        <f t="shared" si="6"/>
        <v>0</v>
      </c>
      <c r="H21">
        <f t="shared" si="6"/>
        <v>-0.125</v>
      </c>
      <c r="I21">
        <f t="shared" si="6"/>
        <v>0.3125</v>
      </c>
      <c r="J21">
        <f t="shared" si="6"/>
        <v>8.25</v>
      </c>
      <c r="K21">
        <f t="shared" si="8"/>
        <v>132</v>
      </c>
    </row>
    <row r="24" spans="2:18" x14ac:dyDescent="0.3">
      <c r="B24" s="34"/>
      <c r="C24" s="2" t="s">
        <v>0</v>
      </c>
      <c r="D24" s="2" t="s">
        <v>1</v>
      </c>
      <c r="E24" s="2" t="s">
        <v>2</v>
      </c>
      <c r="F24" s="2" t="s">
        <v>3</v>
      </c>
      <c r="G24" s="2" t="s">
        <v>4</v>
      </c>
      <c r="H24" s="2" t="s">
        <v>10</v>
      </c>
      <c r="I24" s="2" t="s">
        <v>89</v>
      </c>
      <c r="J24" s="2" t="s">
        <v>7</v>
      </c>
      <c r="M24" s="43" t="s">
        <v>1</v>
      </c>
      <c r="N24" s="43" t="s">
        <v>2</v>
      </c>
      <c r="O24" s="43" t="s">
        <v>3</v>
      </c>
      <c r="P24" s="43" t="s">
        <v>8</v>
      </c>
      <c r="Q24" s="43" t="s">
        <v>5</v>
      </c>
      <c r="R24" s="43" t="s">
        <v>6</v>
      </c>
    </row>
    <row r="25" spans="2:18" x14ac:dyDescent="0.3">
      <c r="B25" s="9" t="s">
        <v>0</v>
      </c>
      <c r="C25">
        <f>C18-$E18*C$27</f>
        <v>1</v>
      </c>
      <c r="D25" s="5">
        <f t="shared" ref="D25:J28" si="9">D18-$E18*D$27</f>
        <v>0</v>
      </c>
      <c r="E25" s="5">
        <f t="shared" si="9"/>
        <v>0</v>
      </c>
      <c r="F25" s="5">
        <f t="shared" si="9"/>
        <v>0.16666666666666666</v>
      </c>
      <c r="G25" s="4">
        <f t="shared" si="9"/>
        <v>0</v>
      </c>
      <c r="H25" s="4">
        <f t="shared" si="9"/>
        <v>0.16666666666666666</v>
      </c>
      <c r="I25" s="4">
        <f t="shared" si="9"/>
        <v>0.66666666666666663</v>
      </c>
      <c r="J25">
        <f t="shared" si="9"/>
        <v>28</v>
      </c>
      <c r="M25" s="46">
        <f>J28</f>
        <v>8</v>
      </c>
      <c r="N25" s="46">
        <f>J27</f>
        <v>4</v>
      </c>
      <c r="O25" s="46">
        <v>0</v>
      </c>
      <c r="P25" s="46">
        <f>J26</f>
        <v>18</v>
      </c>
      <c r="Q25" s="46">
        <v>0</v>
      </c>
      <c r="R25" s="46">
        <v>0</v>
      </c>
    </row>
    <row r="26" spans="2:18" x14ac:dyDescent="0.3">
      <c r="B26" s="1" t="s">
        <v>8</v>
      </c>
      <c r="C26">
        <f>C19-$E19*C$27</f>
        <v>0</v>
      </c>
      <c r="D26">
        <f t="shared" si="9"/>
        <v>0</v>
      </c>
      <c r="E26">
        <f t="shared" si="9"/>
        <v>0</v>
      </c>
      <c r="F26">
        <f t="shared" si="9"/>
        <v>0.5</v>
      </c>
      <c r="G26">
        <f t="shared" si="9"/>
        <v>1</v>
      </c>
      <c r="H26">
        <f t="shared" si="9"/>
        <v>-0.5</v>
      </c>
      <c r="I26">
        <f t="shared" si="9"/>
        <v>0</v>
      </c>
      <c r="J26">
        <f t="shared" si="9"/>
        <v>18</v>
      </c>
      <c r="M26" s="6" t="s">
        <v>9</v>
      </c>
      <c r="N26" s="45">
        <f>J25</f>
        <v>28</v>
      </c>
    </row>
    <row r="27" spans="2:18" x14ac:dyDescent="0.3">
      <c r="B27" s="42" t="s">
        <v>2</v>
      </c>
      <c r="C27">
        <f>C20/$E$20</f>
        <v>0</v>
      </c>
      <c r="D27">
        <f t="shared" ref="D27:J27" si="10">D20/$E$20</f>
        <v>0</v>
      </c>
      <c r="E27">
        <f t="shared" si="10"/>
        <v>1</v>
      </c>
      <c r="F27">
        <f t="shared" si="10"/>
        <v>2.6666666666666665</v>
      </c>
      <c r="G27">
        <f t="shared" si="10"/>
        <v>0</v>
      </c>
      <c r="H27">
        <f t="shared" si="10"/>
        <v>0.66666666666666663</v>
      </c>
      <c r="I27">
        <f t="shared" si="10"/>
        <v>-0.33333333333333331</v>
      </c>
      <c r="J27" s="39">
        <f t="shared" si="10"/>
        <v>4</v>
      </c>
    </row>
    <row r="28" spans="2:18" x14ac:dyDescent="0.3">
      <c r="B28" s="23" t="s">
        <v>1</v>
      </c>
      <c r="C28">
        <f>C21-$E21*C$27</f>
        <v>0</v>
      </c>
      <c r="D28">
        <f t="shared" si="9"/>
        <v>1</v>
      </c>
      <c r="E28">
        <f t="shared" si="9"/>
        <v>0</v>
      </c>
      <c r="F28">
        <f t="shared" si="9"/>
        <v>-0.16666666666666666</v>
      </c>
      <c r="G28">
        <f t="shared" si="9"/>
        <v>0</v>
      </c>
      <c r="H28">
        <f t="shared" si="9"/>
        <v>-0.16666666666666666</v>
      </c>
      <c r="I28">
        <f t="shared" si="9"/>
        <v>0.33333333333333331</v>
      </c>
      <c r="J28">
        <f>J21-$E21*J$27</f>
        <v>8</v>
      </c>
    </row>
    <row r="30" spans="2:18" s="36" customFormat="1" x14ac:dyDescent="0.3"/>
    <row r="32" spans="2:18" x14ac:dyDescent="0.3">
      <c r="B32" s="34"/>
      <c r="C32" s="2" t="s">
        <v>0</v>
      </c>
      <c r="D32" s="2" t="s">
        <v>1</v>
      </c>
      <c r="E32" s="2" t="s">
        <v>2</v>
      </c>
      <c r="F32" s="2" t="s">
        <v>3</v>
      </c>
      <c r="G32" s="2" t="s">
        <v>4</v>
      </c>
      <c r="H32" s="2" t="s">
        <v>10</v>
      </c>
      <c r="I32" s="2" t="s">
        <v>89</v>
      </c>
      <c r="J32" s="2" t="s">
        <v>7</v>
      </c>
      <c r="M32" s="2" t="s">
        <v>1</v>
      </c>
      <c r="N32" s="2" t="s">
        <v>2</v>
      </c>
      <c r="O32" s="2" t="s">
        <v>3</v>
      </c>
      <c r="P32" s="2" t="s">
        <v>4</v>
      </c>
      <c r="Q32" s="2" t="s">
        <v>10</v>
      </c>
      <c r="R32" s="2" t="s">
        <v>89</v>
      </c>
    </row>
    <row r="33" spans="2:18" x14ac:dyDescent="0.3">
      <c r="B33" s="9" t="s">
        <v>0</v>
      </c>
      <c r="C33" s="1">
        <v>1</v>
      </c>
      <c r="D33" s="1">
        <v>-12</v>
      </c>
      <c r="E33" s="11">
        <v>-18</v>
      </c>
      <c r="F33" s="1">
        <v>-10</v>
      </c>
      <c r="G33" s="1">
        <v>0</v>
      </c>
      <c r="H33" s="1">
        <v>0</v>
      </c>
      <c r="I33" s="1">
        <v>0</v>
      </c>
      <c r="J33" s="1">
        <v>0</v>
      </c>
      <c r="M33" s="1">
        <v>0</v>
      </c>
      <c r="N33" s="1">
        <v>0</v>
      </c>
      <c r="O33" s="1">
        <v>0</v>
      </c>
      <c r="P33" s="1">
        <v>50</v>
      </c>
      <c r="Q33" s="1">
        <v>0</v>
      </c>
      <c r="R33" s="1">
        <v>0</v>
      </c>
    </row>
    <row r="34" spans="2:18" x14ac:dyDescent="0.3">
      <c r="B34" s="11" t="s">
        <v>8</v>
      </c>
      <c r="C34" s="11">
        <v>0</v>
      </c>
      <c r="D34" s="11">
        <v>2</v>
      </c>
      <c r="E34" s="28">
        <v>3</v>
      </c>
      <c r="F34" s="11">
        <v>4</v>
      </c>
      <c r="G34" s="11">
        <v>1</v>
      </c>
      <c r="H34" s="11">
        <v>0</v>
      </c>
      <c r="I34" s="11">
        <v>0</v>
      </c>
      <c r="J34" s="11">
        <v>50</v>
      </c>
      <c r="K34" s="39">
        <f>J34/E34</f>
        <v>16.666666666666668</v>
      </c>
      <c r="M34" t="s">
        <v>9</v>
      </c>
      <c r="N34">
        <f>J33</f>
        <v>0</v>
      </c>
    </row>
    <row r="35" spans="2:18" x14ac:dyDescent="0.3">
      <c r="B35" s="1" t="s">
        <v>5</v>
      </c>
      <c r="C35" s="1">
        <v>0</v>
      </c>
      <c r="D35" s="1">
        <v>-1</v>
      </c>
      <c r="E35" s="11">
        <v>1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</row>
    <row r="36" spans="2:18" x14ac:dyDescent="0.3">
      <c r="B36" s="1" t="s">
        <v>6</v>
      </c>
      <c r="C36" s="1">
        <v>0</v>
      </c>
      <c r="D36" s="1">
        <v>0</v>
      </c>
      <c r="E36" s="11">
        <v>-1</v>
      </c>
      <c r="F36" s="1">
        <v>1.5</v>
      </c>
      <c r="G36" s="1">
        <v>0</v>
      </c>
      <c r="H36" s="1">
        <v>0</v>
      </c>
      <c r="I36" s="1">
        <v>1</v>
      </c>
      <c r="J36" s="1">
        <v>0</v>
      </c>
    </row>
    <row r="38" spans="2:18" ht="15" thickBot="1" x14ac:dyDescent="0.35"/>
    <row r="39" spans="2:18" x14ac:dyDescent="0.3">
      <c r="B39" s="34"/>
      <c r="C39" s="2" t="s">
        <v>0</v>
      </c>
      <c r="D39" s="51" t="s">
        <v>1</v>
      </c>
      <c r="E39" s="2" t="s">
        <v>2</v>
      </c>
      <c r="F39" s="2" t="s">
        <v>3</v>
      </c>
      <c r="G39" s="2" t="s">
        <v>4</v>
      </c>
      <c r="H39" s="2" t="s">
        <v>10</v>
      </c>
      <c r="I39" s="2" t="s">
        <v>89</v>
      </c>
      <c r="J39" s="2" t="s">
        <v>7</v>
      </c>
      <c r="M39" s="2" t="s">
        <v>1</v>
      </c>
      <c r="N39" s="2" t="s">
        <v>2</v>
      </c>
      <c r="O39" s="2" t="s">
        <v>3</v>
      </c>
      <c r="P39" s="2" t="s">
        <v>4</v>
      </c>
      <c r="Q39" s="2" t="s">
        <v>10</v>
      </c>
      <c r="R39" s="2" t="s">
        <v>89</v>
      </c>
    </row>
    <row r="40" spans="2:18" x14ac:dyDescent="0.3">
      <c r="B40" s="9" t="s">
        <v>0</v>
      </c>
      <c r="C40">
        <f>C33-$E33*C$41</f>
        <v>1</v>
      </c>
      <c r="D40" s="52">
        <f t="shared" ref="D40:J43" si="11">D33-$E33*D$41</f>
        <v>0</v>
      </c>
      <c r="E40" s="50">
        <f t="shared" si="11"/>
        <v>0</v>
      </c>
      <c r="F40" s="50">
        <f t="shared" si="11"/>
        <v>14</v>
      </c>
      <c r="G40" s="4">
        <f t="shared" si="11"/>
        <v>6</v>
      </c>
      <c r="H40" s="4">
        <f t="shared" si="11"/>
        <v>0</v>
      </c>
      <c r="I40" s="4">
        <f t="shared" si="11"/>
        <v>0</v>
      </c>
      <c r="J40">
        <f t="shared" si="11"/>
        <v>300</v>
      </c>
      <c r="M40" s="48">
        <v>0</v>
      </c>
      <c r="N40" s="48">
        <f>J41</f>
        <v>16.666666666666668</v>
      </c>
      <c r="O40" s="48">
        <v>0</v>
      </c>
      <c r="P40" s="48">
        <v>0</v>
      </c>
      <c r="Q40" s="49">
        <f>J42</f>
        <v>-16.666666666666668</v>
      </c>
      <c r="R40" s="48">
        <f>J43</f>
        <v>16.666666666666668</v>
      </c>
    </row>
    <row r="41" spans="2:18" x14ac:dyDescent="0.3">
      <c r="B41" s="11" t="s">
        <v>2</v>
      </c>
      <c r="C41">
        <f>C34/$E$34</f>
        <v>0</v>
      </c>
      <c r="D41" s="53">
        <f t="shared" ref="D41:J41" si="12">D34/$E$34</f>
        <v>0.66666666666666663</v>
      </c>
      <c r="E41">
        <f t="shared" si="12"/>
        <v>1</v>
      </c>
      <c r="F41">
        <f t="shared" si="12"/>
        <v>1.3333333333333333</v>
      </c>
      <c r="G41">
        <f t="shared" si="12"/>
        <v>0.33333333333333331</v>
      </c>
      <c r="H41">
        <f t="shared" si="12"/>
        <v>0</v>
      </c>
      <c r="I41">
        <f t="shared" si="12"/>
        <v>0</v>
      </c>
      <c r="J41" s="39">
        <f t="shared" si="12"/>
        <v>16.666666666666668</v>
      </c>
      <c r="K41">
        <f>J41/D41</f>
        <v>25.000000000000004</v>
      </c>
      <c r="M41" t="s">
        <v>9</v>
      </c>
      <c r="N41">
        <f>J40</f>
        <v>300</v>
      </c>
    </row>
    <row r="42" spans="2:18" x14ac:dyDescent="0.3">
      <c r="B42" s="1" t="s">
        <v>5</v>
      </c>
      <c r="C42">
        <f>C35-$E35*C$41</f>
        <v>0</v>
      </c>
      <c r="D42" s="53">
        <f t="shared" si="11"/>
        <v>-1.6666666666666665</v>
      </c>
      <c r="E42">
        <f t="shared" si="11"/>
        <v>0</v>
      </c>
      <c r="F42">
        <f t="shared" si="11"/>
        <v>-0.33333333333333326</v>
      </c>
      <c r="G42">
        <f t="shared" si="11"/>
        <v>-0.33333333333333331</v>
      </c>
      <c r="H42">
        <f t="shared" si="11"/>
        <v>1</v>
      </c>
      <c r="I42">
        <f t="shared" si="11"/>
        <v>0</v>
      </c>
      <c r="J42">
        <f>J35-$E35*J$41</f>
        <v>-16.666666666666668</v>
      </c>
      <c r="K42" s="39">
        <f>J42/D42</f>
        <v>10.000000000000002</v>
      </c>
    </row>
    <row r="43" spans="2:18" ht="15" thickBot="1" x14ac:dyDescent="0.35">
      <c r="B43" s="1" t="s">
        <v>6</v>
      </c>
      <c r="C43">
        <f>C36-$E36*C$41</f>
        <v>0</v>
      </c>
      <c r="D43" s="54">
        <f t="shared" si="11"/>
        <v>0.66666666666666663</v>
      </c>
      <c r="E43">
        <f t="shared" si="11"/>
        <v>0</v>
      </c>
      <c r="F43">
        <f t="shared" si="11"/>
        <v>2.833333333333333</v>
      </c>
      <c r="G43">
        <f t="shared" si="11"/>
        <v>0.33333333333333331</v>
      </c>
      <c r="H43">
        <f t="shared" si="11"/>
        <v>0</v>
      </c>
      <c r="I43">
        <f t="shared" si="11"/>
        <v>1</v>
      </c>
      <c r="J43">
        <f>J36-$E36*J$41</f>
        <v>16.666666666666668</v>
      </c>
      <c r="K43">
        <f t="shared" ref="K42:K43" si="13">J43/D43</f>
        <v>25.000000000000004</v>
      </c>
    </row>
    <row r="44" spans="2:18" ht="15" thickBot="1" x14ac:dyDescent="0.35"/>
    <row r="45" spans="2:18" x14ac:dyDescent="0.3">
      <c r="B45" s="34"/>
      <c r="C45" s="2" t="s">
        <v>0</v>
      </c>
      <c r="D45" s="51" t="s">
        <v>1</v>
      </c>
      <c r="E45" s="2" t="s">
        <v>2</v>
      </c>
      <c r="F45" s="2" t="s">
        <v>3</v>
      </c>
      <c r="G45" s="2" t="s">
        <v>4</v>
      </c>
      <c r="H45" s="2" t="s">
        <v>10</v>
      </c>
      <c r="I45" s="2" t="s">
        <v>89</v>
      </c>
      <c r="J45" s="2" t="s">
        <v>7</v>
      </c>
      <c r="M45" s="2" t="s">
        <v>1</v>
      </c>
      <c r="N45" s="2" t="s">
        <v>2</v>
      </c>
      <c r="O45" s="2" t="s">
        <v>3</v>
      </c>
      <c r="P45" s="2" t="s">
        <v>4</v>
      </c>
      <c r="Q45" s="2" t="s">
        <v>10</v>
      </c>
      <c r="R45" s="2" t="s">
        <v>89</v>
      </c>
    </row>
    <row r="46" spans="2:18" x14ac:dyDescent="0.3">
      <c r="B46" s="9" t="s">
        <v>0</v>
      </c>
      <c r="C46">
        <f>C40-$D40*C$48</f>
        <v>1</v>
      </c>
      <c r="D46" s="50">
        <f t="shared" ref="D46:J49" si="14">D40-$D40*D$48</f>
        <v>0</v>
      </c>
      <c r="E46" s="50">
        <f t="shared" si="14"/>
        <v>0</v>
      </c>
      <c r="F46" s="50">
        <f t="shared" si="14"/>
        <v>14</v>
      </c>
      <c r="G46" s="4">
        <f t="shared" si="14"/>
        <v>6</v>
      </c>
      <c r="H46" s="4">
        <f t="shared" si="14"/>
        <v>0</v>
      </c>
      <c r="I46" s="4">
        <f t="shared" si="14"/>
        <v>0</v>
      </c>
      <c r="J46">
        <f t="shared" si="14"/>
        <v>300</v>
      </c>
      <c r="M46" s="48">
        <f>J48</f>
        <v>10.000000000000002</v>
      </c>
      <c r="N46" s="48">
        <f>J47</f>
        <v>10</v>
      </c>
      <c r="O46" s="48">
        <v>0</v>
      </c>
      <c r="P46" s="48">
        <v>0</v>
      </c>
      <c r="Q46" s="49">
        <v>0</v>
      </c>
      <c r="R46" s="48">
        <f>J49</f>
        <v>10</v>
      </c>
    </row>
    <row r="47" spans="2:18" x14ac:dyDescent="0.3">
      <c r="B47" s="11" t="s">
        <v>2</v>
      </c>
      <c r="C47">
        <f>C41-$D41*C$48</f>
        <v>0</v>
      </c>
      <c r="D47">
        <f t="shared" si="14"/>
        <v>0</v>
      </c>
      <c r="E47">
        <f t="shared" si="14"/>
        <v>1</v>
      </c>
      <c r="F47">
        <f t="shared" si="14"/>
        <v>1.2</v>
      </c>
      <c r="G47">
        <f t="shared" si="14"/>
        <v>0.19999999999999998</v>
      </c>
      <c r="H47">
        <f t="shared" si="14"/>
        <v>0.4</v>
      </c>
      <c r="I47">
        <f t="shared" si="14"/>
        <v>0</v>
      </c>
      <c r="J47">
        <f t="shared" si="14"/>
        <v>10</v>
      </c>
      <c r="M47" t="s">
        <v>9</v>
      </c>
      <c r="N47">
        <f>J46</f>
        <v>300</v>
      </c>
    </row>
    <row r="48" spans="2:18" x14ac:dyDescent="0.3">
      <c r="B48" s="1" t="s">
        <v>1</v>
      </c>
      <c r="C48">
        <f>C42/$D$42</f>
        <v>0</v>
      </c>
      <c r="D48">
        <f t="shared" ref="D48:J48" si="15">D42/$D$42</f>
        <v>1</v>
      </c>
      <c r="E48">
        <f t="shared" si="15"/>
        <v>0</v>
      </c>
      <c r="F48">
        <f t="shared" si="15"/>
        <v>0.19999999999999998</v>
      </c>
      <c r="G48">
        <f t="shared" si="15"/>
        <v>0.2</v>
      </c>
      <c r="H48">
        <f t="shared" si="15"/>
        <v>-0.60000000000000009</v>
      </c>
      <c r="I48">
        <f t="shared" si="15"/>
        <v>0</v>
      </c>
      <c r="J48" s="39">
        <f t="shared" si="15"/>
        <v>10.000000000000002</v>
      </c>
    </row>
    <row r="49" spans="1:10" x14ac:dyDescent="0.3">
      <c r="B49" s="1" t="s">
        <v>6</v>
      </c>
      <c r="C49">
        <f>C43-$D43*C$48</f>
        <v>0</v>
      </c>
      <c r="D49">
        <f t="shared" si="14"/>
        <v>0</v>
      </c>
      <c r="E49">
        <f t="shared" si="14"/>
        <v>0</v>
      </c>
      <c r="F49">
        <f t="shared" si="14"/>
        <v>2.6999999999999997</v>
      </c>
      <c r="G49">
        <f t="shared" si="14"/>
        <v>0.19999999999999998</v>
      </c>
      <c r="H49">
        <f t="shared" si="14"/>
        <v>0.4</v>
      </c>
      <c r="I49">
        <f t="shared" si="14"/>
        <v>1</v>
      </c>
      <c r="J49">
        <f>J43-$D43*J$48</f>
        <v>10</v>
      </c>
    </row>
    <row r="51" spans="1:10" x14ac:dyDescent="0.3">
      <c r="A51" t="s">
        <v>92</v>
      </c>
      <c r="E51" s="1">
        <v>12</v>
      </c>
      <c r="F51" s="1">
        <v>18</v>
      </c>
      <c r="G51" s="1">
        <v>10</v>
      </c>
    </row>
    <row r="52" spans="1:10" x14ac:dyDescent="0.3">
      <c r="E52" s="2" t="s">
        <v>1</v>
      </c>
      <c r="F52" s="2" t="s">
        <v>2</v>
      </c>
      <c r="G52" s="2" t="s">
        <v>3</v>
      </c>
      <c r="H52">
        <f>E51*E53+F51*F53+G51*G53</f>
        <v>0</v>
      </c>
    </row>
    <row r="53" spans="1:10" x14ac:dyDescent="0.3">
      <c r="E53" s="1">
        <v>0</v>
      </c>
      <c r="F53" s="1">
        <v>0</v>
      </c>
      <c r="G53" s="1">
        <v>0</v>
      </c>
      <c r="H53">
        <f>SUMPRODUCT(E51:G51,E53:G53)</f>
        <v>0</v>
      </c>
      <c r="I53" s="26" t="s">
        <v>91</v>
      </c>
    </row>
    <row r="55" spans="1:10" x14ac:dyDescent="0.3">
      <c r="E55" s="1"/>
      <c r="F55" s="1"/>
      <c r="G55" s="1"/>
      <c r="H55" s="1" t="s">
        <v>94</v>
      </c>
      <c r="J55" t="s">
        <v>7</v>
      </c>
    </row>
    <row r="56" spans="1:10" x14ac:dyDescent="0.3">
      <c r="E56" s="55">
        <v>2</v>
      </c>
      <c r="F56" s="55">
        <v>3</v>
      </c>
      <c r="G56" s="55">
        <v>4</v>
      </c>
      <c r="H56" s="1">
        <f>SUMPRODUCT(E56:G56,$E$53:$G$53)</f>
        <v>0</v>
      </c>
      <c r="I56" t="s">
        <v>11</v>
      </c>
      <c r="J56" s="55">
        <v>50</v>
      </c>
    </row>
    <row r="57" spans="1:10" x14ac:dyDescent="0.3">
      <c r="E57" s="55">
        <v>1</v>
      </c>
      <c r="F57" s="55">
        <v>-1</v>
      </c>
      <c r="G57" s="55">
        <v>-1</v>
      </c>
      <c r="H57" s="1">
        <f t="shared" ref="H57:H58" si="16">SUMPRODUCT(E57:G57,$E$53:$G$53)</f>
        <v>0</v>
      </c>
      <c r="I57" t="s">
        <v>93</v>
      </c>
      <c r="J57" s="55">
        <v>0</v>
      </c>
    </row>
    <row r="58" spans="1:10" x14ac:dyDescent="0.3">
      <c r="E58" s="55">
        <v>0</v>
      </c>
      <c r="F58" s="55">
        <v>1</v>
      </c>
      <c r="G58" s="55">
        <v>-1.5</v>
      </c>
      <c r="H58" s="1">
        <f>SUMPRODUCT(E58:G58,$E$53:$G$53)</f>
        <v>0</v>
      </c>
      <c r="I58" t="s">
        <v>93</v>
      </c>
      <c r="J58" s="55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H19" sqref="H19"/>
    </sheetView>
  </sheetViews>
  <sheetFormatPr defaultRowHeight="14.4" x14ac:dyDescent="0.3"/>
  <cols>
    <col min="1" max="1" width="2.33203125" customWidth="1"/>
    <col min="2" max="2" width="5.33203125" bestFit="1" customWidth="1"/>
    <col min="3" max="3" width="6.5546875" bestFit="1" customWidth="1"/>
    <col min="4" max="4" width="5.77734375" customWidth="1"/>
    <col min="5" max="5" width="8.33203125" bestFit="1" customWidth="1"/>
    <col min="6" max="6" width="10.109375" bestFit="1" customWidth="1"/>
    <col min="7" max="7" width="12" bestFit="1" customWidth="1"/>
    <col min="8" max="8" width="9.21875" bestFit="1" customWidth="1"/>
  </cols>
  <sheetData>
    <row r="1" spans="1:8" x14ac:dyDescent="0.3">
      <c r="A1" s="14" t="s">
        <v>49</v>
      </c>
    </row>
    <row r="2" spans="1:8" x14ac:dyDescent="0.3">
      <c r="A2" s="14" t="s">
        <v>74</v>
      </c>
    </row>
    <row r="3" spans="1:8" x14ac:dyDescent="0.3">
      <c r="A3" s="14" t="s">
        <v>75</v>
      </c>
    </row>
    <row r="6" spans="1:8" ht="15" thickBot="1" x14ac:dyDescent="0.35">
      <c r="A6" t="s">
        <v>28</v>
      </c>
    </row>
    <row r="7" spans="1:8" x14ac:dyDescent="0.3">
      <c r="B7" s="20"/>
      <c r="C7" s="20"/>
      <c r="D7" s="20" t="s">
        <v>51</v>
      </c>
      <c r="E7" s="20" t="s">
        <v>53</v>
      </c>
      <c r="F7" s="20" t="s">
        <v>55</v>
      </c>
      <c r="G7" s="20" t="s">
        <v>57</v>
      </c>
      <c r="H7" s="20" t="s">
        <v>57</v>
      </c>
    </row>
    <row r="8" spans="1:8" ht="15" thickBot="1" x14ac:dyDescent="0.35">
      <c r="B8" s="21" t="s">
        <v>24</v>
      </c>
      <c r="C8" s="21" t="s">
        <v>25</v>
      </c>
      <c r="D8" s="21" t="s">
        <v>52</v>
      </c>
      <c r="E8" s="21" t="s">
        <v>54</v>
      </c>
      <c r="F8" s="21" t="s">
        <v>56</v>
      </c>
      <c r="G8" s="21" t="s">
        <v>58</v>
      </c>
      <c r="H8" s="21" t="s">
        <v>59</v>
      </c>
    </row>
    <row r="9" spans="1:8" x14ac:dyDescent="0.3">
      <c r="B9" s="17" t="s">
        <v>78</v>
      </c>
      <c r="C9" s="17" t="s">
        <v>38</v>
      </c>
      <c r="D9" s="17">
        <v>10</v>
      </c>
      <c r="E9" s="17">
        <v>0</v>
      </c>
      <c r="F9" s="17">
        <v>12</v>
      </c>
      <c r="G9" s="17">
        <v>0</v>
      </c>
      <c r="H9" s="17">
        <v>30</v>
      </c>
    </row>
    <row r="10" spans="1:8" x14ac:dyDescent="0.3">
      <c r="B10" s="17" t="s">
        <v>79</v>
      </c>
      <c r="C10" s="17" t="s">
        <v>41</v>
      </c>
      <c r="D10" s="17">
        <v>10</v>
      </c>
      <c r="E10" s="17">
        <v>0</v>
      </c>
      <c r="F10" s="17">
        <v>18</v>
      </c>
      <c r="G10" s="17">
        <v>1E+30</v>
      </c>
      <c r="H10" s="17">
        <v>0</v>
      </c>
    </row>
    <row r="11" spans="1:8" ht="15" thickBot="1" x14ac:dyDescent="0.35">
      <c r="B11" s="15" t="s">
        <v>80</v>
      </c>
      <c r="C11" s="15" t="s">
        <v>81</v>
      </c>
      <c r="D11" s="15">
        <v>0</v>
      </c>
      <c r="E11" s="15">
        <v>-14</v>
      </c>
      <c r="F11" s="15">
        <v>10</v>
      </c>
      <c r="G11" s="15">
        <v>14</v>
      </c>
      <c r="H11" s="15">
        <v>1E+30</v>
      </c>
    </row>
    <row r="13" spans="1:8" ht="15" thickBot="1" x14ac:dyDescent="0.35">
      <c r="A13" t="s">
        <v>30</v>
      </c>
    </row>
    <row r="14" spans="1:8" x14ac:dyDescent="0.3">
      <c r="B14" s="20"/>
      <c r="C14" s="20"/>
      <c r="D14" s="20" t="s">
        <v>51</v>
      </c>
      <c r="E14" s="20" t="s">
        <v>60</v>
      </c>
      <c r="F14" s="20" t="s">
        <v>62</v>
      </c>
      <c r="G14" s="20" t="s">
        <v>57</v>
      </c>
      <c r="H14" s="20" t="s">
        <v>57</v>
      </c>
    </row>
    <row r="15" spans="1:8" ht="15" thickBot="1" x14ac:dyDescent="0.35">
      <c r="B15" s="21" t="s">
        <v>24</v>
      </c>
      <c r="C15" s="21" t="s">
        <v>25</v>
      </c>
      <c r="D15" s="21" t="s">
        <v>52</v>
      </c>
      <c r="E15" s="21" t="s">
        <v>61</v>
      </c>
      <c r="F15" s="21" t="s">
        <v>63</v>
      </c>
      <c r="G15" s="21" t="s">
        <v>58</v>
      </c>
      <c r="H15" s="21" t="s">
        <v>59</v>
      </c>
    </row>
    <row r="16" spans="1:8" x14ac:dyDescent="0.3">
      <c r="B16" s="17" t="s">
        <v>82</v>
      </c>
      <c r="C16" s="17" t="s">
        <v>8</v>
      </c>
      <c r="D16" s="17">
        <v>50</v>
      </c>
      <c r="E16" s="17">
        <v>6</v>
      </c>
      <c r="F16" s="17">
        <v>50</v>
      </c>
      <c r="G16" s="17">
        <v>1E+30</v>
      </c>
      <c r="H16" s="17">
        <v>50</v>
      </c>
    </row>
    <row r="17" spans="2:8" x14ac:dyDescent="0.3">
      <c r="B17" s="17" t="s">
        <v>84</v>
      </c>
      <c r="C17" s="17" t="s">
        <v>5</v>
      </c>
      <c r="D17" s="17">
        <v>0</v>
      </c>
      <c r="E17" s="17">
        <v>0</v>
      </c>
      <c r="F17" s="17">
        <v>0</v>
      </c>
      <c r="G17" s="17">
        <v>16.666666666666664</v>
      </c>
      <c r="H17" s="17">
        <v>25.000000000000007</v>
      </c>
    </row>
    <row r="18" spans="2:8" ht="15" thickBot="1" x14ac:dyDescent="0.35">
      <c r="B18" s="15" t="s">
        <v>86</v>
      </c>
      <c r="C18" s="15" t="s">
        <v>6</v>
      </c>
      <c r="D18" s="15">
        <v>-10</v>
      </c>
      <c r="E18" s="15">
        <v>0</v>
      </c>
      <c r="F18" s="15">
        <v>0</v>
      </c>
      <c r="G18" s="15">
        <v>1E+30</v>
      </c>
      <c r="H18" s="15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/>
  </sheetViews>
  <sheetFormatPr defaultRowHeight="14.4" x14ac:dyDescent="0.3"/>
  <cols>
    <col min="1" max="1" width="2.33203125" customWidth="1"/>
    <col min="2" max="2" width="5.33203125" bestFit="1" customWidth="1"/>
    <col min="3" max="3" width="9" bestFit="1" customWidth="1"/>
    <col min="4" max="4" width="5.77734375" customWidth="1"/>
    <col min="5" max="5" width="2.33203125" customWidth="1"/>
    <col min="6" max="6" width="6.109375" customWidth="1"/>
    <col min="7" max="7" width="9" bestFit="1" customWidth="1"/>
    <col min="8" max="8" width="2.33203125" customWidth="1"/>
    <col min="9" max="9" width="6.21875" customWidth="1"/>
    <col min="10" max="10" width="9" bestFit="1" customWidth="1"/>
  </cols>
  <sheetData>
    <row r="1" spans="1:10" x14ac:dyDescent="0.3">
      <c r="A1" s="14" t="s">
        <v>64</v>
      </c>
    </row>
    <row r="2" spans="1:10" x14ac:dyDescent="0.3">
      <c r="A2" s="14" t="s">
        <v>74</v>
      </c>
    </row>
    <row r="3" spans="1:10" x14ac:dyDescent="0.3">
      <c r="A3" s="14" t="s">
        <v>75</v>
      </c>
    </row>
    <row r="5" spans="1:10" ht="15" thickBot="1" x14ac:dyDescent="0.35"/>
    <row r="6" spans="1:10" x14ac:dyDescent="0.3">
      <c r="B6" s="20"/>
      <c r="C6" s="20" t="s">
        <v>55</v>
      </c>
      <c r="D6" s="20"/>
    </row>
    <row r="7" spans="1:10" ht="15" thickBot="1" x14ac:dyDescent="0.35">
      <c r="B7" s="21" t="s">
        <v>24</v>
      </c>
      <c r="C7" s="21" t="s">
        <v>25</v>
      </c>
      <c r="D7" s="21" t="s">
        <v>52</v>
      </c>
    </row>
    <row r="8" spans="1:10" ht="15" thickBot="1" x14ac:dyDescent="0.35">
      <c r="B8" s="15" t="s">
        <v>77</v>
      </c>
      <c r="C8" s="15" t="s">
        <v>7</v>
      </c>
      <c r="D8" s="18">
        <v>300</v>
      </c>
    </row>
    <row r="10" spans="1:10" ht="15" thickBot="1" x14ac:dyDescent="0.35"/>
    <row r="11" spans="1:10" x14ac:dyDescent="0.3">
      <c r="B11" s="20"/>
      <c r="C11" s="20" t="s">
        <v>65</v>
      </c>
      <c r="D11" s="20"/>
      <c r="F11" s="20" t="s">
        <v>66</v>
      </c>
      <c r="G11" s="20" t="s">
        <v>55</v>
      </c>
      <c r="I11" s="20" t="s">
        <v>69</v>
      </c>
      <c r="J11" s="20" t="s">
        <v>55</v>
      </c>
    </row>
    <row r="12" spans="1:10" ht="15" thickBot="1" x14ac:dyDescent="0.35">
      <c r="B12" s="21" t="s">
        <v>24</v>
      </c>
      <c r="C12" s="21" t="s">
        <v>25</v>
      </c>
      <c r="D12" s="21" t="s">
        <v>52</v>
      </c>
      <c r="F12" s="21" t="s">
        <v>67</v>
      </c>
      <c r="G12" s="21" t="s">
        <v>68</v>
      </c>
      <c r="I12" s="21" t="s">
        <v>67</v>
      </c>
      <c r="J12" s="21" t="s">
        <v>68</v>
      </c>
    </row>
    <row r="13" spans="1:10" x14ac:dyDescent="0.3">
      <c r="B13" s="17" t="s">
        <v>78</v>
      </c>
      <c r="C13" s="17" t="s">
        <v>38</v>
      </c>
      <c r="D13" s="19">
        <v>10</v>
      </c>
      <c r="F13" s="19">
        <v>10</v>
      </c>
      <c r="G13" s="19">
        <v>300</v>
      </c>
      <c r="I13" s="19">
        <v>10</v>
      </c>
      <c r="J13" s="19">
        <v>300</v>
      </c>
    </row>
    <row r="14" spans="1:10" x14ac:dyDescent="0.3">
      <c r="B14" s="17" t="s">
        <v>79</v>
      </c>
      <c r="C14" s="17" t="s">
        <v>41</v>
      </c>
      <c r="D14" s="19">
        <v>10</v>
      </c>
      <c r="F14" s="19">
        <v>0</v>
      </c>
      <c r="G14" s="19">
        <v>120</v>
      </c>
      <c r="I14" s="19">
        <v>10</v>
      </c>
      <c r="J14" s="19">
        <v>300</v>
      </c>
    </row>
    <row r="15" spans="1:10" ht="15" thickBot="1" x14ac:dyDescent="0.35">
      <c r="B15" s="15" t="s">
        <v>80</v>
      </c>
      <c r="C15" s="15" t="s">
        <v>81</v>
      </c>
      <c r="D15" s="18">
        <v>0</v>
      </c>
      <c r="F15" s="18">
        <v>0</v>
      </c>
      <c r="G15" s="18">
        <v>300</v>
      </c>
      <c r="I15" s="18">
        <v>0</v>
      </c>
      <c r="J15" s="18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45"/>
  <sheetViews>
    <sheetView topLeftCell="B1" workbookViewId="0">
      <selection activeCell="M24" sqref="M24"/>
    </sheetView>
  </sheetViews>
  <sheetFormatPr defaultRowHeight="14.4" x14ac:dyDescent="0.3"/>
  <cols>
    <col min="14" max="19" width="5.6640625" customWidth="1"/>
  </cols>
  <sheetData>
    <row r="2" spans="3:20" x14ac:dyDescent="0.3">
      <c r="O2">
        <v>12</v>
      </c>
      <c r="P2">
        <v>18</v>
      </c>
      <c r="Q2">
        <v>10</v>
      </c>
    </row>
    <row r="3" spans="3:20" x14ac:dyDescent="0.3">
      <c r="O3" s="2" t="s">
        <v>1</v>
      </c>
      <c r="P3" s="2" t="s">
        <v>2</v>
      </c>
      <c r="Q3" s="2" t="s">
        <v>3</v>
      </c>
    </row>
    <row r="4" spans="3:20" x14ac:dyDescent="0.3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O4">
        <v>10</v>
      </c>
      <c r="P4">
        <v>10</v>
      </c>
      <c r="Q4">
        <v>0</v>
      </c>
      <c r="R4">
        <f>O2*O4+P2*P4+Q2*Q4</f>
        <v>300</v>
      </c>
    </row>
    <row r="5" spans="3:20" x14ac:dyDescent="0.3">
      <c r="C5" s="1" t="s">
        <v>0</v>
      </c>
      <c r="D5" s="1">
        <v>1</v>
      </c>
      <c r="E5" s="1">
        <v>-12</v>
      </c>
      <c r="F5" s="3">
        <v>-18</v>
      </c>
      <c r="G5" s="1">
        <v>-10</v>
      </c>
      <c r="H5" s="1">
        <v>0</v>
      </c>
      <c r="I5" s="1">
        <v>0</v>
      </c>
      <c r="J5" s="1">
        <v>0</v>
      </c>
      <c r="K5" s="1">
        <v>0</v>
      </c>
    </row>
    <row r="6" spans="3:20" x14ac:dyDescent="0.3">
      <c r="C6" s="1" t="s">
        <v>8</v>
      </c>
      <c r="D6" s="3">
        <v>0</v>
      </c>
      <c r="E6" s="3">
        <v>2</v>
      </c>
      <c r="F6" s="3">
        <v>3</v>
      </c>
      <c r="G6" s="3">
        <v>4</v>
      </c>
      <c r="H6" s="3">
        <v>1</v>
      </c>
      <c r="I6" s="3">
        <v>0</v>
      </c>
      <c r="J6" s="3">
        <v>0</v>
      </c>
      <c r="K6" s="3">
        <v>50</v>
      </c>
      <c r="L6">
        <f>K6/F6</f>
        <v>16.666666666666668</v>
      </c>
      <c r="O6">
        <v>2</v>
      </c>
      <c r="P6">
        <v>3</v>
      </c>
      <c r="Q6">
        <v>4</v>
      </c>
      <c r="R6">
        <f>O6*$O$4+P6*$P$4+Q6*$Q$4</f>
        <v>50</v>
      </c>
      <c r="S6" t="s">
        <v>11</v>
      </c>
      <c r="T6">
        <v>50</v>
      </c>
    </row>
    <row r="7" spans="3:20" x14ac:dyDescent="0.3">
      <c r="C7" s="1" t="s">
        <v>5</v>
      </c>
      <c r="D7" s="1">
        <v>0</v>
      </c>
      <c r="E7" s="1">
        <v>-1</v>
      </c>
      <c r="F7" s="3">
        <v>1</v>
      </c>
      <c r="G7" s="1">
        <v>1</v>
      </c>
      <c r="H7" s="1">
        <v>0</v>
      </c>
      <c r="I7" s="1">
        <v>1</v>
      </c>
      <c r="J7" s="1">
        <v>0</v>
      </c>
      <c r="K7" s="1">
        <v>0</v>
      </c>
      <c r="O7">
        <v>-1</v>
      </c>
      <c r="P7">
        <v>1</v>
      </c>
      <c r="Q7">
        <v>1</v>
      </c>
      <c r="R7">
        <f t="shared" ref="R7:R8" si="0">O7*$O$4+P7*$P$4+Q7*$Q$4</f>
        <v>0</v>
      </c>
      <c r="S7" t="s">
        <v>11</v>
      </c>
      <c r="T7">
        <v>0</v>
      </c>
    </row>
    <row r="8" spans="3:20" x14ac:dyDescent="0.3">
      <c r="C8" s="1" t="s">
        <v>6</v>
      </c>
      <c r="D8" s="1">
        <v>0</v>
      </c>
      <c r="E8" s="1">
        <v>0</v>
      </c>
      <c r="F8" s="3">
        <v>-1</v>
      </c>
      <c r="G8" s="1">
        <v>1.5</v>
      </c>
      <c r="H8" s="1">
        <v>0</v>
      </c>
      <c r="I8" s="1">
        <v>0</v>
      </c>
      <c r="J8" s="1">
        <v>1</v>
      </c>
      <c r="K8" s="1">
        <v>0</v>
      </c>
      <c r="O8">
        <v>0</v>
      </c>
      <c r="P8">
        <v>-1</v>
      </c>
      <c r="Q8">
        <v>1.5</v>
      </c>
      <c r="R8">
        <f t="shared" si="0"/>
        <v>-10</v>
      </c>
      <c r="S8" t="s">
        <v>11</v>
      </c>
      <c r="T8">
        <v>0</v>
      </c>
    </row>
    <row r="11" spans="3:20" x14ac:dyDescent="0.3">
      <c r="D11" s="2" t="s">
        <v>0</v>
      </c>
      <c r="E11" s="2" t="s">
        <v>1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7</v>
      </c>
    </row>
    <row r="12" spans="3:20" x14ac:dyDescent="0.3">
      <c r="C12" s="1" t="s">
        <v>0</v>
      </c>
      <c r="D12">
        <f>D5-$F5*D$13</f>
        <v>1</v>
      </c>
      <c r="E12" s="5">
        <f t="shared" ref="E12:K15" si="1">E5-$F5*E$13</f>
        <v>0</v>
      </c>
      <c r="F12">
        <f t="shared" si="1"/>
        <v>0</v>
      </c>
      <c r="G12">
        <f t="shared" si="1"/>
        <v>14</v>
      </c>
      <c r="H12" s="31">
        <f t="shared" si="1"/>
        <v>6</v>
      </c>
      <c r="I12" s="31">
        <f t="shared" si="1"/>
        <v>0</v>
      </c>
      <c r="J12" s="31">
        <f t="shared" si="1"/>
        <v>0</v>
      </c>
      <c r="K12">
        <f t="shared" si="1"/>
        <v>300</v>
      </c>
    </row>
    <row r="13" spans="3:20" x14ac:dyDescent="0.3">
      <c r="C13" s="1" t="s">
        <v>2</v>
      </c>
      <c r="D13" s="4">
        <f>D6/3</f>
        <v>0</v>
      </c>
      <c r="E13" s="5">
        <f t="shared" ref="E13:K13" si="2">E6/3</f>
        <v>0.66666666666666663</v>
      </c>
      <c r="F13" s="4">
        <f t="shared" si="2"/>
        <v>1</v>
      </c>
      <c r="G13" s="4">
        <f t="shared" si="2"/>
        <v>1.3333333333333333</v>
      </c>
      <c r="H13" s="4">
        <f t="shared" si="2"/>
        <v>0.33333333333333331</v>
      </c>
      <c r="I13" s="4">
        <f t="shared" si="2"/>
        <v>0</v>
      </c>
      <c r="J13" s="4">
        <f t="shared" si="2"/>
        <v>0</v>
      </c>
      <c r="K13" s="4">
        <f t="shared" si="2"/>
        <v>16.666666666666668</v>
      </c>
      <c r="L13" s="4">
        <f>K13/E13</f>
        <v>25.000000000000004</v>
      </c>
      <c r="N13" s="1" t="s">
        <v>1</v>
      </c>
      <c r="O13" s="1" t="s">
        <v>2</v>
      </c>
      <c r="P13" s="1" t="s">
        <v>3</v>
      </c>
      <c r="Q13" s="1" t="s">
        <v>8</v>
      </c>
      <c r="R13" s="1" t="s">
        <v>5</v>
      </c>
      <c r="S13" s="1" t="s">
        <v>6</v>
      </c>
    </row>
    <row r="14" spans="3:20" x14ac:dyDescent="0.3">
      <c r="C14" s="1" t="s">
        <v>5</v>
      </c>
      <c r="D14">
        <f>D7-$F7*D$13</f>
        <v>0</v>
      </c>
      <c r="E14" s="5">
        <f t="shared" si="1"/>
        <v>-1.6666666666666665</v>
      </c>
      <c r="F14">
        <f t="shared" si="1"/>
        <v>0</v>
      </c>
      <c r="G14">
        <f t="shared" si="1"/>
        <v>-0.33333333333333326</v>
      </c>
      <c r="H14">
        <f t="shared" si="1"/>
        <v>-0.33333333333333331</v>
      </c>
      <c r="I14">
        <f t="shared" si="1"/>
        <v>1</v>
      </c>
      <c r="J14">
        <f t="shared" si="1"/>
        <v>0</v>
      </c>
      <c r="K14">
        <f t="shared" si="1"/>
        <v>-16.666666666666668</v>
      </c>
      <c r="L14" s="4">
        <f t="shared" ref="L14:L15" si="3">K14/E14</f>
        <v>10.000000000000002</v>
      </c>
      <c r="N14" s="1">
        <v>0</v>
      </c>
      <c r="O14" s="1">
        <f>K13</f>
        <v>16.666666666666668</v>
      </c>
      <c r="P14" s="1">
        <v>0</v>
      </c>
      <c r="Q14" s="1">
        <v>0</v>
      </c>
      <c r="R14" s="1">
        <f>K14</f>
        <v>-16.666666666666668</v>
      </c>
      <c r="S14" s="1">
        <f>K15</f>
        <v>16.666666666666668</v>
      </c>
    </row>
    <row r="15" spans="3:20" x14ac:dyDescent="0.3">
      <c r="C15" s="1" t="s">
        <v>6</v>
      </c>
      <c r="D15">
        <f>D8-$F8*D$13</f>
        <v>0</v>
      </c>
      <c r="E15" s="5">
        <f t="shared" si="1"/>
        <v>0.66666666666666663</v>
      </c>
      <c r="F15">
        <f t="shared" si="1"/>
        <v>0</v>
      </c>
      <c r="G15">
        <f t="shared" si="1"/>
        <v>2.833333333333333</v>
      </c>
      <c r="H15">
        <f t="shared" si="1"/>
        <v>0.33333333333333331</v>
      </c>
      <c r="I15">
        <f t="shared" si="1"/>
        <v>0</v>
      </c>
      <c r="J15">
        <f t="shared" si="1"/>
        <v>1</v>
      </c>
      <c r="K15">
        <f>K8-$F8*K$13</f>
        <v>16.666666666666668</v>
      </c>
      <c r="L15" s="4">
        <f t="shared" si="3"/>
        <v>25.000000000000004</v>
      </c>
      <c r="N15" s="6" t="s">
        <v>9</v>
      </c>
      <c r="O15" s="7">
        <f>K12</f>
        <v>300</v>
      </c>
    </row>
    <row r="17" spans="3:19" x14ac:dyDescent="0.3">
      <c r="D17" s="2" t="s">
        <v>0</v>
      </c>
      <c r="E17" s="2" t="s">
        <v>1</v>
      </c>
      <c r="F17" s="2" t="s">
        <v>2</v>
      </c>
      <c r="G17" s="2" t="s">
        <v>3</v>
      </c>
      <c r="H17" s="2" t="s">
        <v>4</v>
      </c>
      <c r="I17" s="2" t="s">
        <v>5</v>
      </c>
      <c r="J17" s="2" t="s">
        <v>6</v>
      </c>
      <c r="K17" s="2" t="s">
        <v>7</v>
      </c>
    </row>
    <row r="18" spans="3:19" x14ac:dyDescent="0.3">
      <c r="C18" s="1" t="s">
        <v>0</v>
      </c>
      <c r="D18">
        <f>D12-$E12*D$20</f>
        <v>1</v>
      </c>
      <c r="E18">
        <f t="shared" ref="E18:K21" si="4">E12-$E12*E$20</f>
        <v>0</v>
      </c>
      <c r="F18">
        <f t="shared" si="4"/>
        <v>0</v>
      </c>
      <c r="G18">
        <f t="shared" si="4"/>
        <v>14</v>
      </c>
      <c r="H18" s="31">
        <f t="shared" si="4"/>
        <v>6</v>
      </c>
      <c r="I18" s="31">
        <f t="shared" si="4"/>
        <v>0</v>
      </c>
      <c r="J18" s="31">
        <f t="shared" si="4"/>
        <v>0</v>
      </c>
      <c r="K18">
        <f t="shared" si="4"/>
        <v>300</v>
      </c>
      <c r="N18" s="1" t="s">
        <v>1</v>
      </c>
      <c r="O18" s="1" t="s">
        <v>2</v>
      </c>
      <c r="P18" s="1" t="s">
        <v>3</v>
      </c>
      <c r="Q18" s="1" t="s">
        <v>8</v>
      </c>
      <c r="R18" s="1" t="s">
        <v>5</v>
      </c>
      <c r="S18" s="1" t="s">
        <v>6</v>
      </c>
    </row>
    <row r="19" spans="3:19" x14ac:dyDescent="0.3">
      <c r="C19" s="1" t="s">
        <v>2</v>
      </c>
      <c r="D19">
        <f>D13-$E13*D$20</f>
        <v>0</v>
      </c>
      <c r="E19">
        <f t="shared" si="4"/>
        <v>0</v>
      </c>
      <c r="F19">
        <f t="shared" si="4"/>
        <v>1</v>
      </c>
      <c r="G19">
        <f t="shared" si="4"/>
        <v>1.2</v>
      </c>
      <c r="H19">
        <f t="shared" si="4"/>
        <v>0.19999999999999998</v>
      </c>
      <c r="I19">
        <f t="shared" si="4"/>
        <v>0.4</v>
      </c>
      <c r="J19">
        <f t="shared" si="4"/>
        <v>0</v>
      </c>
      <c r="K19">
        <f t="shared" si="4"/>
        <v>10</v>
      </c>
      <c r="N19" s="1">
        <f>K20</f>
        <v>10.000000000000002</v>
      </c>
      <c r="O19" s="1">
        <f>K19</f>
        <v>10</v>
      </c>
      <c r="P19" s="1">
        <v>0</v>
      </c>
      <c r="Q19" s="1">
        <v>0</v>
      </c>
      <c r="R19" s="1">
        <v>0</v>
      </c>
      <c r="S19" s="1">
        <f>K21</f>
        <v>10</v>
      </c>
    </row>
    <row r="20" spans="3:19" x14ac:dyDescent="0.3">
      <c r="C20" s="1" t="s">
        <v>1</v>
      </c>
      <c r="D20" s="5">
        <f>D14/$E$14</f>
        <v>0</v>
      </c>
      <c r="E20" s="5">
        <f>E14/$E$14</f>
        <v>1</v>
      </c>
      <c r="F20" s="5">
        <f t="shared" ref="F20:K20" si="5">F14/$E$14</f>
        <v>0</v>
      </c>
      <c r="G20" s="5">
        <f t="shared" si="5"/>
        <v>0.19999999999999998</v>
      </c>
      <c r="H20" s="5">
        <f t="shared" si="5"/>
        <v>0.2</v>
      </c>
      <c r="I20" s="5">
        <f t="shared" si="5"/>
        <v>-0.60000000000000009</v>
      </c>
      <c r="J20" s="5">
        <f t="shared" si="5"/>
        <v>0</v>
      </c>
      <c r="K20" s="5">
        <f t="shared" si="5"/>
        <v>10.000000000000002</v>
      </c>
      <c r="N20" s="6" t="s">
        <v>9</v>
      </c>
      <c r="O20" s="7">
        <f>K18</f>
        <v>300</v>
      </c>
    </row>
    <row r="21" spans="3:19" x14ac:dyDescent="0.3">
      <c r="C21" s="1" t="s">
        <v>6</v>
      </c>
      <c r="D21">
        <f>D15-$E15*D$20</f>
        <v>0</v>
      </c>
      <c r="E21">
        <f t="shared" si="4"/>
        <v>0</v>
      </c>
      <c r="F21">
        <f t="shared" si="4"/>
        <v>0</v>
      </c>
      <c r="G21">
        <f t="shared" si="4"/>
        <v>2.6999999999999997</v>
      </c>
      <c r="H21">
        <f t="shared" si="4"/>
        <v>0.19999999999999998</v>
      </c>
      <c r="I21">
        <f t="shared" si="4"/>
        <v>0.4</v>
      </c>
      <c r="J21">
        <f t="shared" si="4"/>
        <v>1</v>
      </c>
      <c r="K21">
        <f t="shared" si="4"/>
        <v>10</v>
      </c>
    </row>
    <row r="24" spans="3:19" x14ac:dyDescent="0.3">
      <c r="C24" s="2"/>
      <c r="D24" s="2"/>
      <c r="E24" s="2"/>
      <c r="F24" s="2"/>
      <c r="G24" s="2"/>
      <c r="H24" s="2"/>
      <c r="I24" s="2"/>
      <c r="J24" s="2"/>
      <c r="K24" s="2"/>
    </row>
    <row r="25" spans="3:19" x14ac:dyDescent="0.3">
      <c r="C25" s="1"/>
      <c r="D25" s="1"/>
      <c r="E25" s="1"/>
      <c r="F25" s="1"/>
      <c r="G25" s="1"/>
      <c r="H25" s="1"/>
      <c r="I25" s="1"/>
      <c r="J25" s="1"/>
      <c r="K25" s="1"/>
    </row>
    <row r="26" spans="3:19" x14ac:dyDescent="0.3">
      <c r="C26" s="1"/>
      <c r="D26" s="1"/>
      <c r="E26" s="29"/>
      <c r="F26" s="29"/>
      <c r="G26" s="29"/>
      <c r="H26" s="29"/>
      <c r="I26" s="29"/>
      <c r="J26" s="29"/>
      <c r="K26" s="1"/>
    </row>
    <row r="27" spans="3:19" x14ac:dyDescent="0.3">
      <c r="C27" s="1"/>
      <c r="D27" s="1"/>
      <c r="E27" s="29"/>
      <c r="F27" s="29"/>
      <c r="G27" s="29"/>
      <c r="H27" s="29"/>
      <c r="I27" s="29"/>
      <c r="J27" s="29"/>
      <c r="K27" s="1"/>
    </row>
    <row r="28" spans="3:19" x14ac:dyDescent="0.3">
      <c r="C28" s="1"/>
      <c r="D28" s="1"/>
      <c r="E28" s="29"/>
      <c r="F28" s="29"/>
      <c r="G28" s="29"/>
      <c r="H28" s="29"/>
      <c r="I28" s="29"/>
      <c r="J28" s="29"/>
      <c r="K28" s="1"/>
    </row>
    <row r="39" spans="12:12" x14ac:dyDescent="0.3">
      <c r="L39">
        <f>-18*1.2+10</f>
        <v>-11.599999999999998</v>
      </c>
    </row>
    <row r="41" spans="12:12" x14ac:dyDescent="0.3">
      <c r="L41">
        <f>-18*0.2</f>
        <v>-3.6</v>
      </c>
    </row>
    <row r="42" spans="12:12" x14ac:dyDescent="0.3">
      <c r="L42">
        <f>L41/0.2</f>
        <v>-18</v>
      </c>
    </row>
    <row r="44" spans="12:12" x14ac:dyDescent="0.3">
      <c r="L44">
        <f>-18*0.4</f>
        <v>-7.2</v>
      </c>
    </row>
    <row r="45" spans="12:12" x14ac:dyDescent="0.3">
      <c r="L45">
        <f>L44/0.6</f>
        <v>-12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/>
  </sheetViews>
  <sheetFormatPr defaultRowHeight="14.4" x14ac:dyDescent="0.3"/>
  <cols>
    <col min="1" max="1" width="2.33203125" customWidth="1"/>
    <col min="2" max="2" width="5.33203125" customWidth="1"/>
    <col min="3" max="3" width="6.5546875" bestFit="1" customWidth="1"/>
    <col min="4" max="4" width="12.6640625" bestFit="1" customWidth="1"/>
    <col min="5" max="5" width="11.33203125" bestFit="1" customWidth="1"/>
    <col min="6" max="6" width="7" bestFit="1" customWidth="1"/>
    <col min="7" max="7" width="5.33203125" customWidth="1"/>
  </cols>
  <sheetData>
    <row r="1" spans="1:5" x14ac:dyDescent="0.3">
      <c r="A1" s="14" t="s">
        <v>12</v>
      </c>
    </row>
    <row r="2" spans="1:5" x14ac:dyDescent="0.3">
      <c r="A2" s="14" t="s">
        <v>13</v>
      </c>
    </row>
    <row r="3" spans="1:5" x14ac:dyDescent="0.3">
      <c r="A3" s="14" t="s">
        <v>14</v>
      </c>
    </row>
    <row r="4" spans="1:5" x14ac:dyDescent="0.3">
      <c r="A4" s="14" t="s">
        <v>15</v>
      </c>
    </row>
    <row r="5" spans="1:5" x14ac:dyDescent="0.3">
      <c r="A5" s="14" t="s">
        <v>16</v>
      </c>
    </row>
    <row r="6" spans="1:5" x14ac:dyDescent="0.3">
      <c r="A6" s="14"/>
      <c r="B6" t="s">
        <v>17</v>
      </c>
    </row>
    <row r="7" spans="1:5" x14ac:dyDescent="0.3">
      <c r="A7" s="14"/>
      <c r="B7" t="s">
        <v>18</v>
      </c>
    </row>
    <row r="8" spans="1:5" x14ac:dyDescent="0.3">
      <c r="A8" s="14"/>
      <c r="B8" t="s">
        <v>19</v>
      </c>
    </row>
    <row r="9" spans="1:5" x14ac:dyDescent="0.3">
      <c r="A9" s="14" t="s">
        <v>20</v>
      </c>
    </row>
    <row r="10" spans="1:5" x14ac:dyDescent="0.3">
      <c r="B10" t="s">
        <v>21</v>
      </c>
    </row>
    <row r="11" spans="1:5" x14ac:dyDescent="0.3">
      <c r="B11" t="s">
        <v>22</v>
      </c>
    </row>
    <row r="14" spans="1:5" ht="15" thickBot="1" x14ac:dyDescent="0.35">
      <c r="A14" t="s">
        <v>23</v>
      </c>
    </row>
    <row r="15" spans="1:5" ht="15" thickBot="1" x14ac:dyDescent="0.35">
      <c r="B15" s="16" t="s">
        <v>24</v>
      </c>
      <c r="C15" s="16" t="s">
        <v>25</v>
      </c>
      <c r="D15" s="16" t="s">
        <v>26</v>
      </c>
      <c r="E15" s="16" t="s">
        <v>27</v>
      </c>
    </row>
    <row r="16" spans="1:5" ht="15" thickBot="1" x14ac:dyDescent="0.35">
      <c r="B16" s="15" t="s">
        <v>35</v>
      </c>
      <c r="C16" s="15" t="s">
        <v>36</v>
      </c>
      <c r="D16" s="18">
        <v>0</v>
      </c>
      <c r="E16" s="18">
        <v>6800</v>
      </c>
    </row>
    <row r="19" spans="1:7" ht="15" thickBot="1" x14ac:dyDescent="0.35">
      <c r="A19" t="s">
        <v>28</v>
      </c>
    </row>
    <row r="20" spans="1:7" ht="15" thickBot="1" x14ac:dyDescent="0.35">
      <c r="B20" s="16" t="s">
        <v>24</v>
      </c>
      <c r="C20" s="16" t="s">
        <v>25</v>
      </c>
      <c r="D20" s="16" t="s">
        <v>26</v>
      </c>
      <c r="E20" s="16" t="s">
        <v>27</v>
      </c>
      <c r="F20" s="16" t="s">
        <v>29</v>
      </c>
    </row>
    <row r="21" spans="1:7" x14ac:dyDescent="0.3">
      <c r="B21" s="17" t="s">
        <v>37</v>
      </c>
      <c r="C21" s="17" t="s">
        <v>38</v>
      </c>
      <c r="D21" s="19">
        <v>0</v>
      </c>
      <c r="E21" s="19">
        <v>1200.0000000000005</v>
      </c>
      <c r="F21" s="17" t="s">
        <v>39</v>
      </c>
    </row>
    <row r="22" spans="1:7" ht="15" thickBot="1" x14ac:dyDescent="0.35">
      <c r="B22" s="15" t="s">
        <v>40</v>
      </c>
      <c r="C22" s="15" t="s">
        <v>41</v>
      </c>
      <c r="D22" s="18">
        <v>0</v>
      </c>
      <c r="E22" s="18">
        <v>399.99999999999977</v>
      </c>
      <c r="F22" s="15" t="s">
        <v>39</v>
      </c>
    </row>
    <row r="25" spans="1:7" ht="15" thickBot="1" x14ac:dyDescent="0.35">
      <c r="A25" t="s">
        <v>30</v>
      </c>
    </row>
    <row r="26" spans="1:7" ht="15" thickBot="1" x14ac:dyDescent="0.35">
      <c r="B26" s="16" t="s">
        <v>24</v>
      </c>
      <c r="C26" s="16" t="s">
        <v>25</v>
      </c>
      <c r="D26" s="16" t="s">
        <v>31</v>
      </c>
      <c r="E26" s="16" t="s">
        <v>32</v>
      </c>
      <c r="F26" s="16" t="s">
        <v>33</v>
      </c>
      <c r="G26" s="16" t="s">
        <v>34</v>
      </c>
    </row>
    <row r="27" spans="1:7" x14ac:dyDescent="0.3">
      <c r="B27" s="17" t="s">
        <v>42</v>
      </c>
      <c r="C27" s="17" t="s">
        <v>43</v>
      </c>
      <c r="D27" s="19">
        <v>240</v>
      </c>
      <c r="E27" s="17" t="s">
        <v>44</v>
      </c>
      <c r="F27" s="17" t="s">
        <v>45</v>
      </c>
      <c r="G27" s="17">
        <v>0</v>
      </c>
    </row>
    <row r="28" spans="1:7" ht="15" thickBot="1" x14ac:dyDescent="0.35">
      <c r="B28" s="15" t="s">
        <v>46</v>
      </c>
      <c r="C28" s="15" t="s">
        <v>47</v>
      </c>
      <c r="D28" s="18">
        <v>2000</v>
      </c>
      <c r="E28" s="15" t="s">
        <v>48</v>
      </c>
      <c r="F28" s="15" t="s">
        <v>45</v>
      </c>
      <c r="G28" s="1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G9" sqref="G9"/>
    </sheetView>
  </sheetViews>
  <sheetFormatPr defaultRowHeight="14.4" x14ac:dyDescent="0.3"/>
  <cols>
    <col min="1" max="1" width="2.33203125" customWidth="1"/>
    <col min="2" max="2" width="5.6640625" bestFit="1" customWidth="1"/>
    <col min="3" max="3" width="6.5546875" bestFit="1" customWidth="1"/>
    <col min="4" max="4" width="5.77734375" customWidth="1"/>
    <col min="5" max="5" width="8.33203125" bestFit="1" customWidth="1"/>
    <col min="6" max="6" width="10.109375" bestFit="1" customWidth="1"/>
    <col min="7" max="7" width="9.21875" bestFit="1" customWidth="1"/>
    <col min="8" max="8" width="12" bestFit="1" customWidth="1"/>
  </cols>
  <sheetData>
    <row r="1" spans="1:8" x14ac:dyDescent="0.3">
      <c r="A1" s="14" t="s">
        <v>49</v>
      </c>
    </row>
    <row r="2" spans="1:8" x14ac:dyDescent="0.3">
      <c r="A2" s="14" t="s">
        <v>13</v>
      </c>
    </row>
    <row r="3" spans="1:8" x14ac:dyDescent="0.3">
      <c r="A3" s="14" t="s">
        <v>50</v>
      </c>
    </row>
    <row r="6" spans="1:8" ht="15" thickBot="1" x14ac:dyDescent="0.35">
      <c r="A6" t="s">
        <v>28</v>
      </c>
    </row>
    <row r="7" spans="1:8" x14ac:dyDescent="0.3">
      <c r="B7" s="20"/>
      <c r="C7" s="20"/>
      <c r="D7" s="20" t="s">
        <v>51</v>
      </c>
      <c r="E7" s="20" t="s">
        <v>53</v>
      </c>
      <c r="F7" s="20" t="s">
        <v>55</v>
      </c>
      <c r="G7" s="20" t="s">
        <v>57</v>
      </c>
      <c r="H7" s="20" t="s">
        <v>57</v>
      </c>
    </row>
    <row r="8" spans="1:8" ht="15" thickBot="1" x14ac:dyDescent="0.35">
      <c r="B8" s="21" t="s">
        <v>24</v>
      </c>
      <c r="C8" s="21" t="s">
        <v>25</v>
      </c>
      <c r="D8" s="21" t="s">
        <v>52</v>
      </c>
      <c r="E8" s="21" t="s">
        <v>54</v>
      </c>
      <c r="F8" s="21" t="s">
        <v>56</v>
      </c>
      <c r="G8" s="21" t="s">
        <v>58</v>
      </c>
      <c r="H8" s="21" t="s">
        <v>59</v>
      </c>
    </row>
    <row r="9" spans="1:8" x14ac:dyDescent="0.3">
      <c r="B9" s="17" t="s">
        <v>37</v>
      </c>
      <c r="C9" s="17" t="s">
        <v>38</v>
      </c>
      <c r="D9" s="17">
        <v>1200.0000000000005</v>
      </c>
      <c r="E9" s="17">
        <v>0</v>
      </c>
      <c r="F9" s="17">
        <v>3</v>
      </c>
      <c r="G9" s="17">
        <v>1</v>
      </c>
      <c r="H9" s="17">
        <v>0.33333333333333348</v>
      </c>
    </row>
    <row r="10" spans="1:8" ht="15" thickBot="1" x14ac:dyDescent="0.35">
      <c r="B10" s="15" t="s">
        <v>40</v>
      </c>
      <c r="C10" s="15" t="s">
        <v>41</v>
      </c>
      <c r="D10" s="15">
        <v>399.99999999999977</v>
      </c>
      <c r="E10" s="15">
        <v>0</v>
      </c>
      <c r="F10" s="15">
        <v>8</v>
      </c>
      <c r="G10" s="15">
        <v>1.0000000000000004</v>
      </c>
      <c r="H10" s="15">
        <v>2</v>
      </c>
    </row>
    <row r="12" spans="1:8" ht="15" thickBot="1" x14ac:dyDescent="0.35">
      <c r="A12" t="s">
        <v>30</v>
      </c>
    </row>
    <row r="13" spans="1:8" x14ac:dyDescent="0.3">
      <c r="B13" s="20"/>
      <c r="C13" s="20"/>
      <c r="D13" s="20" t="s">
        <v>51</v>
      </c>
      <c r="E13" s="20" t="s">
        <v>60</v>
      </c>
      <c r="F13" s="20" t="s">
        <v>62</v>
      </c>
      <c r="G13" s="20" t="s">
        <v>57</v>
      </c>
      <c r="H13" s="20" t="s">
        <v>57</v>
      </c>
    </row>
    <row r="14" spans="1:8" ht="15" thickBot="1" x14ac:dyDescent="0.35">
      <c r="B14" s="21" t="s">
        <v>24</v>
      </c>
      <c r="C14" s="21" t="s">
        <v>25</v>
      </c>
      <c r="D14" s="21" t="s">
        <v>52</v>
      </c>
      <c r="E14" s="21" t="s">
        <v>61</v>
      </c>
      <c r="F14" s="21" t="s">
        <v>63</v>
      </c>
      <c r="G14" s="21" t="s">
        <v>58</v>
      </c>
      <c r="H14" s="21" t="s">
        <v>59</v>
      </c>
    </row>
    <row r="15" spans="1:8" x14ac:dyDescent="0.3">
      <c r="B15" s="17" t="s">
        <v>42</v>
      </c>
      <c r="C15" s="17" t="s">
        <v>43</v>
      </c>
      <c r="D15" s="17">
        <v>240</v>
      </c>
      <c r="E15" s="17">
        <v>19.999999999999996</v>
      </c>
      <c r="F15" s="17">
        <v>240</v>
      </c>
      <c r="G15" s="17">
        <v>60.000000000000036</v>
      </c>
      <c r="H15" s="17">
        <v>39.999999999999986</v>
      </c>
    </row>
    <row r="16" spans="1:8" ht="15" thickBot="1" x14ac:dyDescent="0.35">
      <c r="B16" s="15" t="s">
        <v>46</v>
      </c>
      <c r="C16" s="15" t="s">
        <v>47</v>
      </c>
      <c r="D16" s="15">
        <v>2000</v>
      </c>
      <c r="E16" s="15">
        <v>1.0000000000000002</v>
      </c>
      <c r="F16" s="15">
        <v>2000</v>
      </c>
      <c r="G16" s="15">
        <v>399.99999999999989</v>
      </c>
      <c r="H16" s="15">
        <v>400.00000000000023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/>
  </sheetViews>
  <sheetFormatPr defaultRowHeight="14.4" x14ac:dyDescent="0.3"/>
  <cols>
    <col min="1" max="1" width="2.33203125" customWidth="1"/>
    <col min="2" max="2" width="5.6640625" bestFit="1" customWidth="1"/>
    <col min="3" max="3" width="9" bestFit="1" customWidth="1"/>
    <col min="4" max="4" width="5.77734375" customWidth="1"/>
    <col min="5" max="5" width="2.33203125" customWidth="1"/>
    <col min="6" max="6" width="6.109375" customWidth="1"/>
    <col min="7" max="7" width="9" bestFit="1" customWidth="1"/>
    <col min="8" max="8" width="2.33203125" customWidth="1"/>
    <col min="9" max="9" width="6.21875" customWidth="1"/>
    <col min="10" max="10" width="9" bestFit="1" customWidth="1"/>
  </cols>
  <sheetData>
    <row r="1" spans="1:10" x14ac:dyDescent="0.3">
      <c r="A1" s="14" t="s">
        <v>64</v>
      </c>
    </row>
    <row r="2" spans="1:10" x14ac:dyDescent="0.3">
      <c r="A2" s="14" t="s">
        <v>13</v>
      </c>
    </row>
    <row r="3" spans="1:10" x14ac:dyDescent="0.3">
      <c r="A3" s="14" t="s">
        <v>50</v>
      </c>
    </row>
    <row r="5" spans="1:10" ht="15" thickBot="1" x14ac:dyDescent="0.35"/>
    <row r="6" spans="1:10" x14ac:dyDescent="0.3">
      <c r="B6" s="20"/>
      <c r="C6" s="20" t="s">
        <v>55</v>
      </c>
      <c r="D6" s="20"/>
    </row>
    <row r="7" spans="1:10" ht="15" thickBot="1" x14ac:dyDescent="0.35">
      <c r="B7" s="21" t="s">
        <v>24</v>
      </c>
      <c r="C7" s="21" t="s">
        <v>25</v>
      </c>
      <c r="D7" s="21" t="s">
        <v>52</v>
      </c>
    </row>
    <row r="8" spans="1:10" ht="15" thickBot="1" x14ac:dyDescent="0.35">
      <c r="B8" s="15" t="s">
        <v>35</v>
      </c>
      <c r="C8" s="15" t="s">
        <v>36</v>
      </c>
      <c r="D8" s="18">
        <v>6800</v>
      </c>
    </row>
    <row r="10" spans="1:10" ht="15" thickBot="1" x14ac:dyDescent="0.35"/>
    <row r="11" spans="1:10" x14ac:dyDescent="0.3">
      <c r="B11" s="20"/>
      <c r="C11" s="20" t="s">
        <v>65</v>
      </c>
      <c r="D11" s="20"/>
      <c r="F11" s="20" t="s">
        <v>66</v>
      </c>
      <c r="G11" s="20" t="s">
        <v>55</v>
      </c>
      <c r="I11" s="20" t="s">
        <v>69</v>
      </c>
      <c r="J11" s="20" t="s">
        <v>55</v>
      </c>
    </row>
    <row r="12" spans="1:10" ht="15" thickBot="1" x14ac:dyDescent="0.35">
      <c r="B12" s="21" t="s">
        <v>24</v>
      </c>
      <c r="C12" s="21" t="s">
        <v>25</v>
      </c>
      <c r="D12" s="21" t="s">
        <v>52</v>
      </c>
      <c r="F12" s="21" t="s">
        <v>67</v>
      </c>
      <c r="G12" s="21" t="s">
        <v>68</v>
      </c>
      <c r="I12" s="21" t="s">
        <v>67</v>
      </c>
      <c r="J12" s="21" t="s">
        <v>68</v>
      </c>
    </row>
    <row r="13" spans="1:10" x14ac:dyDescent="0.3">
      <c r="B13" s="17" t="s">
        <v>37</v>
      </c>
      <c r="C13" s="17" t="s">
        <v>38</v>
      </c>
      <c r="D13" s="19">
        <v>1200.0000000000005</v>
      </c>
      <c r="F13" s="19">
        <v>0</v>
      </c>
      <c r="G13" s="19">
        <v>3199.9999999999982</v>
      </c>
      <c r="I13" s="19">
        <v>1200.0000000000005</v>
      </c>
      <c r="J13" s="19">
        <v>6800</v>
      </c>
    </row>
    <row r="14" spans="1:10" ht="15" thickBot="1" x14ac:dyDescent="0.35">
      <c r="B14" s="15" t="s">
        <v>40</v>
      </c>
      <c r="C14" s="15" t="s">
        <v>41</v>
      </c>
      <c r="D14" s="18">
        <v>399.99999999999977</v>
      </c>
      <c r="F14" s="18">
        <v>0</v>
      </c>
      <c r="G14" s="18">
        <v>3600.0000000000014</v>
      </c>
      <c r="I14" s="18">
        <v>399.99999999999977</v>
      </c>
      <c r="J14" s="18">
        <v>6800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workbookViewId="0">
      <selection activeCell="K18" sqref="K18"/>
    </sheetView>
  </sheetViews>
  <sheetFormatPr defaultRowHeight="14.4" x14ac:dyDescent="0.3"/>
  <cols>
    <col min="15" max="15" width="3.5546875" customWidth="1"/>
    <col min="17" max="17" width="2.88671875" customWidth="1"/>
  </cols>
  <sheetData>
    <row r="1" spans="2:16" x14ac:dyDescent="0.3">
      <c r="L1" s="1">
        <v>3</v>
      </c>
      <c r="M1" s="1">
        <v>8</v>
      </c>
    </row>
    <row r="2" spans="2:16" x14ac:dyDescent="0.3">
      <c r="L2" s="1" t="s">
        <v>1</v>
      </c>
      <c r="M2" s="1" t="s">
        <v>2</v>
      </c>
      <c r="N2" t="s">
        <v>0</v>
      </c>
    </row>
    <row r="3" spans="2:16" x14ac:dyDescent="0.3">
      <c r="C3" s="2" t="s">
        <v>0</v>
      </c>
      <c r="D3" s="2" t="s">
        <v>1</v>
      </c>
      <c r="E3" s="2" t="s">
        <v>2</v>
      </c>
      <c r="F3" s="2" t="s">
        <v>8</v>
      </c>
      <c r="G3" s="2" t="s">
        <v>5</v>
      </c>
      <c r="H3" s="2" t="s">
        <v>7</v>
      </c>
      <c r="L3" s="1">
        <v>1200.0000000000005</v>
      </c>
      <c r="M3" s="1">
        <v>399.99999999999977</v>
      </c>
      <c r="N3">
        <f>$L$1*L3+M3*$M$1</f>
        <v>6800</v>
      </c>
    </row>
    <row r="4" spans="2:16" x14ac:dyDescent="0.3">
      <c r="B4" t="s">
        <v>0</v>
      </c>
      <c r="C4" s="9">
        <v>1</v>
      </c>
      <c r="D4" s="9">
        <v>-3</v>
      </c>
      <c r="E4" s="10">
        <v>-8</v>
      </c>
      <c r="F4" s="9">
        <v>0</v>
      </c>
      <c r="G4" s="9">
        <v>0</v>
      </c>
      <c r="H4" s="9">
        <v>0</v>
      </c>
    </row>
    <row r="5" spans="2:16" x14ac:dyDescent="0.3">
      <c r="B5" s="12" t="s">
        <v>8</v>
      </c>
      <c r="C5" s="11">
        <v>0</v>
      </c>
      <c r="D5" s="11">
        <v>0.1</v>
      </c>
      <c r="E5" s="11">
        <v>0.3</v>
      </c>
      <c r="F5" s="11">
        <v>1</v>
      </c>
      <c r="G5" s="11">
        <v>0</v>
      </c>
      <c r="H5" s="11">
        <v>240</v>
      </c>
      <c r="I5">
        <f>H5/E5</f>
        <v>800</v>
      </c>
      <c r="L5">
        <v>0.1</v>
      </c>
      <c r="M5">
        <v>0.3</v>
      </c>
      <c r="N5">
        <f>L5*$L$3+M5*$M$3</f>
        <v>240</v>
      </c>
      <c r="O5" t="s">
        <v>11</v>
      </c>
      <c r="P5">
        <v>240</v>
      </c>
    </row>
    <row r="6" spans="2:16" x14ac:dyDescent="0.3">
      <c r="B6" s="6" t="s">
        <v>5</v>
      </c>
      <c r="C6" s="1">
        <v>0</v>
      </c>
      <c r="D6" s="1">
        <v>1</v>
      </c>
      <c r="E6" s="11">
        <v>2</v>
      </c>
      <c r="F6" s="1">
        <v>0</v>
      </c>
      <c r="G6" s="1">
        <v>1</v>
      </c>
      <c r="H6" s="1">
        <v>2000</v>
      </c>
      <c r="I6">
        <f>H6/E6</f>
        <v>1000</v>
      </c>
      <c r="L6">
        <v>1</v>
      </c>
      <c r="M6">
        <v>2</v>
      </c>
      <c r="N6">
        <f>L6*$L$3+M6*$M$3</f>
        <v>2000</v>
      </c>
      <c r="O6" t="s">
        <v>11</v>
      </c>
      <c r="P6">
        <v>2000</v>
      </c>
    </row>
    <row r="9" spans="2:16" x14ac:dyDescent="0.3">
      <c r="C9" s="2" t="s">
        <v>0</v>
      </c>
      <c r="D9" s="13" t="s">
        <v>1</v>
      </c>
      <c r="E9" s="2" t="s">
        <v>2</v>
      </c>
      <c r="F9" s="2" t="s">
        <v>8</v>
      </c>
      <c r="G9" s="2" t="s">
        <v>5</v>
      </c>
      <c r="H9" s="2" t="s">
        <v>7</v>
      </c>
    </row>
    <row r="10" spans="2:16" x14ac:dyDescent="0.3">
      <c r="B10" t="s">
        <v>0</v>
      </c>
      <c r="C10" s="1">
        <f>C4-$E4*C$11</f>
        <v>1</v>
      </c>
      <c r="D10" s="11">
        <f t="shared" ref="D10:H12" si="0">D4-$E4*D$11</f>
        <v>-0.33333333333333304</v>
      </c>
      <c r="E10" s="1">
        <f t="shared" si="0"/>
        <v>0</v>
      </c>
      <c r="F10" s="1">
        <f t="shared" si="0"/>
        <v>26.666666666666668</v>
      </c>
      <c r="G10" s="1">
        <f t="shared" si="0"/>
        <v>0</v>
      </c>
      <c r="H10" s="1">
        <f t="shared" si="0"/>
        <v>6400</v>
      </c>
      <c r="I10" s="1"/>
    </row>
    <row r="11" spans="2:16" x14ac:dyDescent="0.3">
      <c r="B11" t="s">
        <v>2</v>
      </c>
      <c r="C11" s="1">
        <f>C5/$E$5</f>
        <v>0</v>
      </c>
      <c r="D11" s="11">
        <f t="shared" ref="D11:H11" si="1">D5/$E$5</f>
        <v>0.33333333333333337</v>
      </c>
      <c r="E11" s="1">
        <f t="shared" si="1"/>
        <v>1</v>
      </c>
      <c r="F11" s="1">
        <f t="shared" si="1"/>
        <v>3.3333333333333335</v>
      </c>
      <c r="G11" s="1">
        <f t="shared" si="1"/>
        <v>0</v>
      </c>
      <c r="H11" s="1">
        <f t="shared" si="1"/>
        <v>800</v>
      </c>
      <c r="I11" s="1">
        <f t="shared" ref="I11:I12" si="2">H11/D11</f>
        <v>2399.9999999999995</v>
      </c>
    </row>
    <row r="12" spans="2:16" x14ac:dyDescent="0.3">
      <c r="B12" s="5" t="s">
        <v>10</v>
      </c>
      <c r="C12" s="11">
        <f>C6-$E6*C$11</f>
        <v>0</v>
      </c>
      <c r="D12" s="11">
        <f t="shared" si="0"/>
        <v>0.33333333333333326</v>
      </c>
      <c r="E12" s="11">
        <f t="shared" si="0"/>
        <v>0</v>
      </c>
      <c r="F12" s="11">
        <f t="shared" si="0"/>
        <v>-6.666666666666667</v>
      </c>
      <c r="G12" s="11">
        <f t="shared" si="0"/>
        <v>1</v>
      </c>
      <c r="H12" s="11">
        <f t="shared" si="0"/>
        <v>400</v>
      </c>
      <c r="I12" s="1">
        <f t="shared" si="2"/>
        <v>1200.0000000000002</v>
      </c>
    </row>
    <row r="15" spans="2:16" x14ac:dyDescent="0.3">
      <c r="C15" s="2" t="s">
        <v>0</v>
      </c>
      <c r="D15" s="13" t="s">
        <v>1</v>
      </c>
      <c r="E15" s="2" t="s">
        <v>2</v>
      </c>
      <c r="F15" s="2" t="s">
        <v>8</v>
      </c>
      <c r="G15" s="2" t="s">
        <v>5</v>
      </c>
      <c r="H15" s="2" t="s">
        <v>7</v>
      </c>
      <c r="J15">
        <f>6800/20</f>
        <v>340</v>
      </c>
    </row>
    <row r="16" spans="2:16" x14ac:dyDescent="0.3">
      <c r="B16" s="1" t="s">
        <v>0</v>
      </c>
      <c r="C16">
        <f>C10-$D10*C$18</f>
        <v>1</v>
      </c>
      <c r="D16">
        <f t="shared" ref="D16:H17" si="3">D10-$D10*D$18</f>
        <v>0</v>
      </c>
      <c r="E16">
        <f t="shared" si="3"/>
        <v>0</v>
      </c>
      <c r="F16" s="31">
        <f t="shared" si="3"/>
        <v>20.000000000000004</v>
      </c>
      <c r="G16" s="31">
        <f t="shared" si="3"/>
        <v>0.99999999999999944</v>
      </c>
      <c r="H16">
        <f t="shared" si="3"/>
        <v>6800</v>
      </c>
    </row>
    <row r="17" spans="2:18" x14ac:dyDescent="0.3">
      <c r="B17" s="1" t="s">
        <v>2</v>
      </c>
      <c r="C17">
        <f>C11-$D11*C$18</f>
        <v>0</v>
      </c>
      <c r="D17">
        <f t="shared" si="3"/>
        <v>0</v>
      </c>
      <c r="E17">
        <f t="shared" si="3"/>
        <v>1</v>
      </c>
      <c r="F17">
        <f t="shared" si="3"/>
        <v>10.000000000000004</v>
      </c>
      <c r="G17">
        <f t="shared" si="3"/>
        <v>-1.0000000000000004</v>
      </c>
      <c r="H17">
        <f t="shared" si="3"/>
        <v>399.99999999999989</v>
      </c>
    </row>
    <row r="18" spans="2:18" x14ac:dyDescent="0.3">
      <c r="B18" s="11" t="s">
        <v>1</v>
      </c>
      <c r="C18">
        <f>C12/$D$12</f>
        <v>0</v>
      </c>
      <c r="D18">
        <f t="shared" ref="D18:H18" si="4">D12/$D$12</f>
        <v>1</v>
      </c>
      <c r="E18">
        <f t="shared" si="4"/>
        <v>0</v>
      </c>
      <c r="F18">
        <f t="shared" si="4"/>
        <v>-20.000000000000007</v>
      </c>
      <c r="G18">
        <f t="shared" si="4"/>
        <v>3.0000000000000009</v>
      </c>
      <c r="H18">
        <f t="shared" si="4"/>
        <v>1200.0000000000002</v>
      </c>
    </row>
    <row r="24" spans="2:18" x14ac:dyDescent="0.3">
      <c r="C24" s="2"/>
      <c r="D24" s="2" t="s">
        <v>0</v>
      </c>
      <c r="E24" s="2" t="s">
        <v>1</v>
      </c>
      <c r="F24" s="2" t="s">
        <v>2</v>
      </c>
      <c r="G24" s="2" t="s">
        <v>8</v>
      </c>
      <c r="H24" s="2" t="s">
        <v>5</v>
      </c>
      <c r="I24" s="2" t="s">
        <v>7</v>
      </c>
    </row>
    <row r="25" spans="2:18" x14ac:dyDescent="0.3">
      <c r="C25" s="1" t="s">
        <v>0</v>
      </c>
      <c r="D25" s="1">
        <v>1</v>
      </c>
      <c r="E25" s="1">
        <v>-3</v>
      </c>
      <c r="F25" s="1">
        <v>-8</v>
      </c>
      <c r="G25" s="1">
        <v>0</v>
      </c>
      <c r="H25" s="1">
        <v>0</v>
      </c>
      <c r="I25" s="25">
        <v>0</v>
      </c>
    </row>
    <row r="26" spans="2:18" x14ac:dyDescent="0.3">
      <c r="C26" s="1" t="s">
        <v>8</v>
      </c>
      <c r="D26" s="1">
        <v>0</v>
      </c>
      <c r="E26" s="1">
        <v>0.1</v>
      </c>
      <c r="F26" s="1">
        <v>0.3</v>
      </c>
      <c r="G26" s="1">
        <v>1</v>
      </c>
      <c r="H26" s="1">
        <v>0</v>
      </c>
      <c r="I26" s="25">
        <v>240</v>
      </c>
    </row>
    <row r="27" spans="2:18" x14ac:dyDescent="0.3">
      <c r="C27" s="1" t="s">
        <v>5</v>
      </c>
      <c r="D27" s="1">
        <v>0</v>
      </c>
      <c r="E27" s="1">
        <v>1</v>
      </c>
      <c r="F27" s="1">
        <v>2</v>
      </c>
      <c r="G27" s="1">
        <v>0</v>
      </c>
      <c r="H27" s="1">
        <v>1</v>
      </c>
      <c r="I27" s="25">
        <v>2000</v>
      </c>
    </row>
    <row r="28" spans="2:18" x14ac:dyDescent="0.3">
      <c r="L28" s="24">
        <v>1</v>
      </c>
      <c r="M28" s="24">
        <v>20.000000000000004</v>
      </c>
      <c r="N28" s="24">
        <v>0.99999999999999944</v>
      </c>
      <c r="O28" s="1" t="s">
        <v>70</v>
      </c>
      <c r="P28" s="25">
        <v>0</v>
      </c>
      <c r="Q28" s="26" t="s">
        <v>71</v>
      </c>
      <c r="R28" s="11">
        <v>0</v>
      </c>
    </row>
    <row r="29" spans="2:18" x14ac:dyDescent="0.3">
      <c r="C29" s="1"/>
      <c r="D29" s="2" t="s">
        <v>0</v>
      </c>
      <c r="E29" s="22" t="s">
        <v>1</v>
      </c>
      <c r="F29" s="2" t="s">
        <v>2</v>
      </c>
      <c r="G29" s="2" t="s">
        <v>8</v>
      </c>
      <c r="H29" s="2" t="s">
        <v>5</v>
      </c>
      <c r="I29" s="2" t="s">
        <v>7</v>
      </c>
      <c r="L29" s="24">
        <v>0</v>
      </c>
      <c r="M29" s="24">
        <v>10.000000000000004</v>
      </c>
      <c r="N29" s="24">
        <v>-1.0000000000000004</v>
      </c>
      <c r="P29" s="25">
        <v>240</v>
      </c>
      <c r="R29" s="28" t="s">
        <v>72</v>
      </c>
    </row>
    <row r="30" spans="2:18" x14ac:dyDescent="0.3">
      <c r="C30" s="1" t="s">
        <v>0</v>
      </c>
      <c r="D30" s="24">
        <v>1</v>
      </c>
      <c r="E30" s="1">
        <v>0</v>
      </c>
      <c r="F30" s="1">
        <v>0</v>
      </c>
      <c r="G30" s="24">
        <v>20.000000000000004</v>
      </c>
      <c r="H30" s="24">
        <v>0.99999999999999944</v>
      </c>
      <c r="I30" s="27">
        <v>6800</v>
      </c>
      <c r="L30" s="24">
        <v>0</v>
      </c>
      <c r="M30" s="24">
        <v>-20.000000000000007</v>
      </c>
      <c r="N30" s="24">
        <v>3.0000000000000009</v>
      </c>
      <c r="P30" s="25">
        <v>2000</v>
      </c>
      <c r="R30" s="11">
        <v>0</v>
      </c>
    </row>
    <row r="31" spans="2:18" x14ac:dyDescent="0.3">
      <c r="C31" s="1" t="s">
        <v>2</v>
      </c>
      <c r="D31" s="24">
        <v>0</v>
      </c>
      <c r="E31" s="1">
        <v>0</v>
      </c>
      <c r="F31" s="1">
        <v>1</v>
      </c>
      <c r="G31" s="24">
        <v>10.000000000000004</v>
      </c>
      <c r="H31" s="24">
        <v>-1.0000000000000004</v>
      </c>
      <c r="I31" s="27">
        <v>399.99999999999989</v>
      </c>
    </row>
    <row r="32" spans="2:18" x14ac:dyDescent="0.3">
      <c r="C32" s="23" t="s">
        <v>1</v>
      </c>
      <c r="D32" s="24">
        <v>0</v>
      </c>
      <c r="E32" s="1">
        <v>1</v>
      </c>
      <c r="F32" s="1">
        <v>0</v>
      </c>
      <c r="G32" s="24">
        <v>-20.000000000000007</v>
      </c>
      <c r="H32" s="24">
        <v>3.0000000000000009</v>
      </c>
      <c r="I32" s="27">
        <v>1200.0000000000002</v>
      </c>
      <c r="R32" s="11">
        <v>0</v>
      </c>
    </row>
    <row r="33" spans="3:18" x14ac:dyDescent="0.3">
      <c r="R33" s="11">
        <v>0</v>
      </c>
    </row>
    <row r="34" spans="3:18" x14ac:dyDescent="0.3">
      <c r="R34" s="28" t="s">
        <v>72</v>
      </c>
    </row>
    <row r="37" spans="3:18" x14ac:dyDescent="0.3">
      <c r="C37" s="2"/>
      <c r="D37" s="2" t="s">
        <v>0</v>
      </c>
      <c r="E37" s="2" t="s">
        <v>1</v>
      </c>
      <c r="F37" s="2" t="s">
        <v>2</v>
      </c>
      <c r="G37" s="2" t="s">
        <v>8</v>
      </c>
      <c r="H37" s="2" t="s">
        <v>5</v>
      </c>
      <c r="I37" s="2" t="s">
        <v>7</v>
      </c>
    </row>
    <row r="38" spans="3:18" x14ac:dyDescent="0.3">
      <c r="C38" s="1" t="s">
        <v>0</v>
      </c>
      <c r="D38" s="1">
        <v>1</v>
      </c>
      <c r="E38" s="29">
        <v>-3</v>
      </c>
      <c r="F38" s="29">
        <v>-8</v>
      </c>
      <c r="G38" s="1">
        <v>0</v>
      </c>
      <c r="H38" s="1">
        <v>0</v>
      </c>
      <c r="I38" s="1">
        <v>0</v>
      </c>
    </row>
    <row r="39" spans="3:18" x14ac:dyDescent="0.3">
      <c r="C39" s="1" t="s">
        <v>8</v>
      </c>
      <c r="D39" s="1">
        <v>0</v>
      </c>
      <c r="E39" s="1">
        <v>0.1</v>
      </c>
      <c r="F39" s="1">
        <v>0.3</v>
      </c>
      <c r="G39" s="1">
        <v>1</v>
      </c>
      <c r="H39" s="1">
        <v>0</v>
      </c>
      <c r="I39" s="1">
        <v>240</v>
      </c>
    </row>
    <row r="40" spans="3:18" x14ac:dyDescent="0.3">
      <c r="C40" s="1" t="s">
        <v>5</v>
      </c>
      <c r="D40" s="1">
        <v>0</v>
      </c>
      <c r="E40" s="1">
        <v>1</v>
      </c>
      <c r="F40" s="1">
        <v>2</v>
      </c>
      <c r="G40" s="1">
        <v>0</v>
      </c>
      <c r="H40" s="1">
        <v>1</v>
      </c>
      <c r="I40" s="1">
        <v>2000</v>
      </c>
    </row>
    <row r="41" spans="3:18" x14ac:dyDescent="0.3">
      <c r="C41" s="1"/>
      <c r="D41" s="1"/>
      <c r="E41" s="1"/>
      <c r="F41" s="1"/>
      <c r="G41" s="1"/>
      <c r="H41" s="1"/>
      <c r="I41" s="1"/>
    </row>
    <row r="42" spans="3:18" x14ac:dyDescent="0.3">
      <c r="C42" s="2"/>
      <c r="D42" s="2" t="s">
        <v>0</v>
      </c>
      <c r="E42" s="2" t="s">
        <v>1</v>
      </c>
      <c r="F42" s="2" t="s">
        <v>2</v>
      </c>
      <c r="G42" s="2" t="s">
        <v>8</v>
      </c>
      <c r="H42" s="2" t="s">
        <v>5</v>
      </c>
      <c r="I42" s="2" t="s">
        <v>7</v>
      </c>
    </row>
    <row r="43" spans="3:18" x14ac:dyDescent="0.3">
      <c r="C43" s="1" t="s">
        <v>0</v>
      </c>
      <c r="D43" s="1">
        <v>1</v>
      </c>
      <c r="E43" s="23">
        <v>0</v>
      </c>
      <c r="F43" s="23">
        <v>0</v>
      </c>
      <c r="G43" s="23">
        <v>20.000000000000004</v>
      </c>
      <c r="H43" s="23">
        <v>0.99999999999999944</v>
      </c>
      <c r="I43" s="1">
        <v>6800</v>
      </c>
    </row>
    <row r="44" spans="3:18" x14ac:dyDescent="0.3">
      <c r="C44" s="1" t="s">
        <v>2</v>
      </c>
      <c r="D44" s="1">
        <v>0</v>
      </c>
      <c r="E44" s="3">
        <v>0</v>
      </c>
      <c r="F44" s="3">
        <v>1</v>
      </c>
      <c r="G44" s="3">
        <v>10.000000000000004</v>
      </c>
      <c r="H44" s="3">
        <v>-1.0000000000000004</v>
      </c>
      <c r="I44" s="1">
        <v>399.99999999999989</v>
      </c>
    </row>
    <row r="45" spans="3:18" x14ac:dyDescent="0.3">
      <c r="C45" s="1" t="s">
        <v>1</v>
      </c>
      <c r="D45" s="1">
        <v>0</v>
      </c>
      <c r="E45" s="3">
        <v>1</v>
      </c>
      <c r="F45" s="3">
        <v>0</v>
      </c>
      <c r="G45" s="3">
        <v>-20.000000000000007</v>
      </c>
      <c r="H45" s="3">
        <v>3.0000000000000009</v>
      </c>
      <c r="I45" s="1">
        <v>1200.0000000000002</v>
      </c>
    </row>
    <row r="48" spans="3:18" x14ac:dyDescent="0.3">
      <c r="H48" s="29">
        <v>-8</v>
      </c>
      <c r="I48" s="29" t="s">
        <v>73</v>
      </c>
      <c r="K48" s="3">
        <v>0</v>
      </c>
      <c r="L48" s="3">
        <v>1</v>
      </c>
      <c r="M48" s="3">
        <v>10.000000000000004</v>
      </c>
      <c r="N48" s="3">
        <v>-1.0000000000000004</v>
      </c>
    </row>
    <row r="49" spans="11:14" x14ac:dyDescent="0.3">
      <c r="K49" s="3">
        <v>1</v>
      </c>
      <c r="L49" s="3">
        <v>0</v>
      </c>
      <c r="M49" s="3">
        <v>-20.000000000000007</v>
      </c>
      <c r="N49" s="3">
        <v>3.0000000000000009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19" workbookViewId="0">
      <selection activeCell="F24" sqref="F24:H24"/>
    </sheetView>
  </sheetViews>
  <sheetFormatPr defaultRowHeight="14.4" x14ac:dyDescent="0.3"/>
  <sheetData>
    <row r="2" spans="1:10" x14ac:dyDescent="0.3">
      <c r="B2" t="s">
        <v>0</v>
      </c>
      <c r="C2" t="s">
        <v>1</v>
      </c>
      <c r="D2" t="s">
        <v>2</v>
      </c>
      <c r="E2" t="s">
        <v>3</v>
      </c>
      <c r="F2" t="s">
        <v>8</v>
      </c>
      <c r="G2" t="s">
        <v>5</v>
      </c>
      <c r="H2" t="s">
        <v>6</v>
      </c>
      <c r="I2" t="s">
        <v>7</v>
      </c>
    </row>
    <row r="3" spans="1:10" x14ac:dyDescent="0.3">
      <c r="B3">
        <v>1</v>
      </c>
      <c r="C3" s="30">
        <v>-3</v>
      </c>
      <c r="D3">
        <v>-1</v>
      </c>
      <c r="E3">
        <v>-2</v>
      </c>
      <c r="F3">
        <v>0</v>
      </c>
      <c r="G3">
        <v>0</v>
      </c>
      <c r="H3">
        <v>0</v>
      </c>
      <c r="I3">
        <v>0</v>
      </c>
    </row>
    <row r="4" spans="1:10" x14ac:dyDescent="0.3">
      <c r="A4" t="s">
        <v>8</v>
      </c>
      <c r="B4">
        <v>0</v>
      </c>
      <c r="C4" s="30">
        <v>1</v>
      </c>
      <c r="D4">
        <v>1</v>
      </c>
      <c r="E4">
        <v>3</v>
      </c>
      <c r="F4">
        <v>1</v>
      </c>
      <c r="G4">
        <v>0</v>
      </c>
      <c r="H4">
        <v>0</v>
      </c>
      <c r="I4">
        <v>30</v>
      </c>
      <c r="J4">
        <f>I4/C4</f>
        <v>30</v>
      </c>
    </row>
    <row r="5" spans="1:10" x14ac:dyDescent="0.3">
      <c r="A5" t="s">
        <v>5</v>
      </c>
      <c r="B5">
        <v>0</v>
      </c>
      <c r="C5" s="30">
        <v>2</v>
      </c>
      <c r="D5">
        <v>2</v>
      </c>
      <c r="E5">
        <v>5</v>
      </c>
      <c r="F5">
        <v>0</v>
      </c>
      <c r="G5">
        <v>1</v>
      </c>
      <c r="H5">
        <v>0</v>
      </c>
      <c r="I5">
        <v>24</v>
      </c>
      <c r="J5">
        <f t="shared" ref="J5:J6" si="0">I5/C5</f>
        <v>12</v>
      </c>
    </row>
    <row r="6" spans="1:10" x14ac:dyDescent="0.3">
      <c r="A6" t="s">
        <v>6</v>
      </c>
      <c r="B6" s="30">
        <v>0</v>
      </c>
      <c r="C6" s="30">
        <v>4</v>
      </c>
      <c r="D6" s="30">
        <v>1</v>
      </c>
      <c r="E6" s="30">
        <v>2</v>
      </c>
      <c r="F6" s="30">
        <v>0</v>
      </c>
      <c r="G6" s="30">
        <v>0</v>
      </c>
      <c r="H6" s="30">
        <v>1</v>
      </c>
      <c r="I6" s="30">
        <v>36</v>
      </c>
      <c r="J6">
        <f t="shared" si="0"/>
        <v>9</v>
      </c>
    </row>
    <row r="9" spans="1:10" x14ac:dyDescent="0.3">
      <c r="B9" t="s">
        <v>0</v>
      </c>
      <c r="C9" t="s">
        <v>1</v>
      </c>
      <c r="D9" t="s">
        <v>2</v>
      </c>
      <c r="E9" s="30" t="s">
        <v>3</v>
      </c>
      <c r="F9" t="s">
        <v>8</v>
      </c>
      <c r="G9" t="s">
        <v>5</v>
      </c>
      <c r="H9" t="s">
        <v>6</v>
      </c>
      <c r="I9" t="s">
        <v>7</v>
      </c>
    </row>
    <row r="10" spans="1:10" x14ac:dyDescent="0.3">
      <c r="B10">
        <f>B3-$C3*B$13</f>
        <v>1</v>
      </c>
      <c r="C10">
        <f t="shared" ref="C10:I10" si="1">C3-$C3*C$13</f>
        <v>0</v>
      </c>
      <c r="D10">
        <f t="shared" si="1"/>
        <v>-0.25</v>
      </c>
      <c r="E10" s="30">
        <f t="shared" si="1"/>
        <v>-0.5</v>
      </c>
      <c r="F10">
        <f t="shared" si="1"/>
        <v>0</v>
      </c>
      <c r="G10">
        <f t="shared" si="1"/>
        <v>0</v>
      </c>
      <c r="H10">
        <f t="shared" si="1"/>
        <v>0.75</v>
      </c>
      <c r="I10">
        <f t="shared" si="1"/>
        <v>27</v>
      </c>
    </row>
    <row r="11" spans="1:10" x14ac:dyDescent="0.3">
      <c r="A11" t="s">
        <v>8</v>
      </c>
      <c r="B11">
        <f t="shared" ref="B11:I11" si="2">B4-$C4*B$13</f>
        <v>0</v>
      </c>
      <c r="C11">
        <f t="shared" si="2"/>
        <v>0</v>
      </c>
      <c r="D11">
        <f t="shared" si="2"/>
        <v>0.75</v>
      </c>
      <c r="E11" s="30">
        <f t="shared" si="2"/>
        <v>2.5</v>
      </c>
      <c r="F11">
        <f t="shared" si="2"/>
        <v>1</v>
      </c>
      <c r="G11">
        <f t="shared" si="2"/>
        <v>0</v>
      </c>
      <c r="H11">
        <f t="shared" si="2"/>
        <v>-0.25</v>
      </c>
      <c r="I11">
        <f t="shared" si="2"/>
        <v>21</v>
      </c>
      <c r="J11">
        <f t="shared" ref="J11:J13" si="3">I11/E11</f>
        <v>8.4</v>
      </c>
    </row>
    <row r="12" spans="1:10" x14ac:dyDescent="0.3">
      <c r="A12" t="s">
        <v>5</v>
      </c>
      <c r="B12" s="30">
        <f t="shared" ref="B12:I12" si="4">B5-$C5*B$13</f>
        <v>0</v>
      </c>
      <c r="C12" s="30">
        <f t="shared" si="4"/>
        <v>0</v>
      </c>
      <c r="D12" s="30">
        <f t="shared" si="4"/>
        <v>1.5</v>
      </c>
      <c r="E12" s="30">
        <f t="shared" si="4"/>
        <v>4</v>
      </c>
      <c r="F12" s="30">
        <f t="shared" si="4"/>
        <v>0</v>
      </c>
      <c r="G12" s="30">
        <f t="shared" si="4"/>
        <v>1</v>
      </c>
      <c r="H12" s="30">
        <f t="shared" si="4"/>
        <v>-0.5</v>
      </c>
      <c r="I12" s="30">
        <f t="shared" si="4"/>
        <v>6</v>
      </c>
      <c r="J12">
        <f t="shared" si="3"/>
        <v>1.5</v>
      </c>
    </row>
    <row r="13" spans="1:10" x14ac:dyDescent="0.3">
      <c r="A13" t="s">
        <v>1</v>
      </c>
      <c r="B13">
        <f>B6/$C$6</f>
        <v>0</v>
      </c>
      <c r="C13">
        <f t="shared" ref="C13:I13" si="5">C6/$C$6</f>
        <v>1</v>
      </c>
      <c r="D13">
        <f t="shared" si="5"/>
        <v>0.25</v>
      </c>
      <c r="E13" s="30">
        <f t="shared" si="5"/>
        <v>0.5</v>
      </c>
      <c r="F13">
        <f t="shared" si="5"/>
        <v>0</v>
      </c>
      <c r="G13">
        <f t="shared" si="5"/>
        <v>0</v>
      </c>
      <c r="H13">
        <f t="shared" si="5"/>
        <v>0.25</v>
      </c>
      <c r="I13">
        <f t="shared" si="5"/>
        <v>9</v>
      </c>
      <c r="J13">
        <f t="shared" si="3"/>
        <v>18</v>
      </c>
    </row>
    <row r="16" spans="1:10" x14ac:dyDescent="0.3">
      <c r="B16" t="s">
        <v>0</v>
      </c>
      <c r="C16" t="s">
        <v>1</v>
      </c>
      <c r="D16" t="s">
        <v>2</v>
      </c>
      <c r="E16" s="8" t="s">
        <v>3</v>
      </c>
      <c r="F16" t="s">
        <v>8</v>
      </c>
      <c r="G16" t="s">
        <v>5</v>
      </c>
      <c r="H16" t="s">
        <v>6</v>
      </c>
      <c r="I16" t="s">
        <v>7</v>
      </c>
    </row>
    <row r="17" spans="1:10" x14ac:dyDescent="0.3">
      <c r="B17">
        <f>B10-$E10*B$19</f>
        <v>1</v>
      </c>
      <c r="C17">
        <f t="shared" ref="C17:I20" si="6">C10-$E10*C$19</f>
        <v>0</v>
      </c>
      <c r="D17" s="4">
        <f t="shared" si="6"/>
        <v>-6.25E-2</v>
      </c>
      <c r="E17">
        <f t="shared" si="6"/>
        <v>0</v>
      </c>
      <c r="F17">
        <f t="shared" si="6"/>
        <v>0</v>
      </c>
      <c r="G17">
        <f t="shared" si="6"/>
        <v>0.125</v>
      </c>
      <c r="H17">
        <f t="shared" si="6"/>
        <v>0.6875</v>
      </c>
      <c r="I17">
        <f t="shared" si="6"/>
        <v>27.75</v>
      </c>
    </row>
    <row r="18" spans="1:10" x14ac:dyDescent="0.3">
      <c r="A18" t="s">
        <v>8</v>
      </c>
      <c r="B18">
        <f>B11-$E11*B$19</f>
        <v>0</v>
      </c>
      <c r="C18">
        <f t="shared" si="6"/>
        <v>0</v>
      </c>
      <c r="D18" s="4">
        <f t="shared" si="6"/>
        <v>-0.1875</v>
      </c>
      <c r="E18">
        <f t="shared" si="6"/>
        <v>0</v>
      </c>
      <c r="F18">
        <f t="shared" si="6"/>
        <v>1</v>
      </c>
      <c r="G18">
        <f t="shared" si="6"/>
        <v>-0.625</v>
      </c>
      <c r="H18">
        <f t="shared" si="6"/>
        <v>6.25E-2</v>
      </c>
      <c r="I18">
        <f t="shared" si="6"/>
        <v>17.25</v>
      </c>
      <c r="J18">
        <f>I18/D18</f>
        <v>-92</v>
      </c>
    </row>
    <row r="19" spans="1:10" x14ac:dyDescent="0.3">
      <c r="A19" s="4" t="s">
        <v>3</v>
      </c>
      <c r="B19" s="4">
        <f>B12/$E$12</f>
        <v>0</v>
      </c>
      <c r="C19" s="4">
        <f t="shared" ref="C19:I19" si="7">C12/$E$12</f>
        <v>0</v>
      </c>
      <c r="D19" s="4">
        <f t="shared" si="7"/>
        <v>0.375</v>
      </c>
      <c r="E19" s="4">
        <f t="shared" si="7"/>
        <v>1</v>
      </c>
      <c r="F19" s="4">
        <f t="shared" si="7"/>
        <v>0</v>
      </c>
      <c r="G19" s="4">
        <f t="shared" si="7"/>
        <v>0.25</v>
      </c>
      <c r="H19" s="4">
        <f t="shared" si="7"/>
        <v>-0.125</v>
      </c>
      <c r="I19" s="4">
        <f t="shared" si="7"/>
        <v>1.5</v>
      </c>
      <c r="J19">
        <f t="shared" ref="J19:J20" si="8">I19/D19</f>
        <v>4</v>
      </c>
    </row>
    <row r="20" spans="1:10" x14ac:dyDescent="0.3">
      <c r="A20" t="s">
        <v>1</v>
      </c>
      <c r="B20">
        <f>B13-$E13*B$19</f>
        <v>0</v>
      </c>
      <c r="C20">
        <f t="shared" si="6"/>
        <v>1</v>
      </c>
      <c r="D20" s="4">
        <f t="shared" si="6"/>
        <v>6.25E-2</v>
      </c>
      <c r="E20">
        <f t="shared" si="6"/>
        <v>0</v>
      </c>
      <c r="F20">
        <f t="shared" si="6"/>
        <v>0</v>
      </c>
      <c r="G20">
        <f t="shared" si="6"/>
        <v>-0.125</v>
      </c>
      <c r="H20">
        <f t="shared" si="6"/>
        <v>0.3125</v>
      </c>
      <c r="I20">
        <f>I13-$E13*I$19</f>
        <v>8.25</v>
      </c>
      <c r="J20">
        <f t="shared" si="8"/>
        <v>132</v>
      </c>
    </row>
    <row r="23" spans="1:10" x14ac:dyDescent="0.3">
      <c r="B23" t="s">
        <v>0</v>
      </c>
      <c r="C23" t="s">
        <v>1</v>
      </c>
      <c r="D23" t="s">
        <v>2</v>
      </c>
      <c r="E23" s="8" t="s">
        <v>3</v>
      </c>
      <c r="F23" t="s">
        <v>8</v>
      </c>
      <c r="G23" t="s">
        <v>5</v>
      </c>
      <c r="H23" t="s">
        <v>6</v>
      </c>
      <c r="I23" t="s">
        <v>7</v>
      </c>
    </row>
    <row r="24" spans="1:10" x14ac:dyDescent="0.3">
      <c r="A24" t="s">
        <v>0</v>
      </c>
      <c r="B24">
        <f>B17-$D17*B$26</f>
        <v>1</v>
      </c>
      <c r="C24">
        <f t="shared" ref="C24:I27" si="9">C17-$D17*C$26</f>
        <v>0</v>
      </c>
      <c r="D24">
        <f t="shared" si="9"/>
        <v>0</v>
      </c>
      <c r="E24" s="5">
        <f t="shared" si="9"/>
        <v>0.16666666666666666</v>
      </c>
      <c r="F24" s="31">
        <f t="shared" si="9"/>
        <v>0</v>
      </c>
      <c r="G24" s="31">
        <f t="shared" si="9"/>
        <v>0.16666666666666666</v>
      </c>
      <c r="H24" s="31">
        <f t="shared" si="9"/>
        <v>0.66666666666666663</v>
      </c>
      <c r="I24">
        <f t="shared" si="9"/>
        <v>28</v>
      </c>
    </row>
    <row r="25" spans="1:10" x14ac:dyDescent="0.3">
      <c r="A25" t="s">
        <v>8</v>
      </c>
      <c r="B25">
        <f>B18-$D18*B$26</f>
        <v>0</v>
      </c>
      <c r="C25">
        <f t="shared" si="9"/>
        <v>0</v>
      </c>
      <c r="D25">
        <f t="shared" si="9"/>
        <v>0</v>
      </c>
      <c r="E25">
        <f t="shared" si="9"/>
        <v>0.5</v>
      </c>
      <c r="F25">
        <f t="shared" si="9"/>
        <v>1</v>
      </c>
      <c r="G25">
        <f t="shared" si="9"/>
        <v>-0.5</v>
      </c>
      <c r="H25">
        <f t="shared" si="9"/>
        <v>0</v>
      </c>
      <c r="I25">
        <f t="shared" si="9"/>
        <v>18</v>
      </c>
    </row>
    <row r="26" spans="1:10" x14ac:dyDescent="0.3">
      <c r="A26" t="s">
        <v>2</v>
      </c>
      <c r="B26">
        <f>B19/$D$19</f>
        <v>0</v>
      </c>
      <c r="C26">
        <f t="shared" ref="C26:I26" si="10">C19/$D$19</f>
        <v>0</v>
      </c>
      <c r="D26">
        <f t="shared" si="10"/>
        <v>1</v>
      </c>
      <c r="E26">
        <f t="shared" si="10"/>
        <v>2.6666666666666665</v>
      </c>
      <c r="F26">
        <f t="shared" si="10"/>
        <v>0</v>
      </c>
      <c r="G26">
        <f t="shared" si="10"/>
        <v>0.66666666666666663</v>
      </c>
      <c r="H26">
        <f t="shared" si="10"/>
        <v>-0.33333333333333331</v>
      </c>
      <c r="I26">
        <f t="shared" si="10"/>
        <v>4</v>
      </c>
    </row>
    <row r="27" spans="1:10" x14ac:dyDescent="0.3">
      <c r="A27" t="s">
        <v>1</v>
      </c>
      <c r="B27">
        <f>B20-$D20*B$26</f>
        <v>0</v>
      </c>
      <c r="C27">
        <f t="shared" si="9"/>
        <v>1</v>
      </c>
      <c r="D27">
        <f t="shared" si="9"/>
        <v>0</v>
      </c>
      <c r="E27">
        <f t="shared" si="9"/>
        <v>-0.16666666666666666</v>
      </c>
      <c r="F27">
        <f t="shared" si="9"/>
        <v>0</v>
      </c>
      <c r="G27">
        <f t="shared" si="9"/>
        <v>-0.16666666666666666</v>
      </c>
      <c r="H27">
        <f>H20-$D20*H$26</f>
        <v>0.33333333333333331</v>
      </c>
      <c r="I27">
        <f>I20-$D20*I$26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Answer Report 2</vt:lpstr>
      <vt:lpstr>Sensitivity Report 2</vt:lpstr>
      <vt:lpstr>Limits Report 2</vt:lpstr>
      <vt:lpstr>Ex_2</vt:lpstr>
      <vt:lpstr>Answer Report 1</vt:lpstr>
      <vt:lpstr>Sensitivity Report 1</vt:lpstr>
      <vt:lpstr>Limits Report 1</vt:lpstr>
      <vt:lpstr>Ex_1</vt:lpstr>
      <vt:lpstr>Ex_3</vt:lpstr>
      <vt:lpstr>Sensitivity Report 3</vt:lpstr>
      <vt:lpstr>Sensitivity Report 4</vt:lpstr>
      <vt:lpstr>Sheet1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2023-03-21T19:41:32Z</dcterms:created>
  <dcterms:modified xsi:type="dcterms:W3CDTF">2023-03-22T11:05:23Z</dcterms:modified>
</cp:coreProperties>
</file>