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Ze\Aulas\Recursos Hidricos\Rega\"/>
    </mc:Choice>
  </mc:AlternateContent>
  <bookViews>
    <workbookView xWindow="240" yWindow="90" windowWidth="20120" windowHeight="7430"/>
  </bookViews>
  <sheets>
    <sheet name="Folha1" sheetId="1" r:id="rId1"/>
    <sheet name="Folha2" sheetId="2" r:id="rId2"/>
    <sheet name="Folha3" sheetId="3" r:id="rId3"/>
  </sheets>
  <calcPr calcId="152511"/>
</workbook>
</file>

<file path=xl/calcChain.xml><?xml version="1.0" encoding="utf-8"?>
<calcChain xmlns="http://schemas.openxmlformats.org/spreadsheetml/2006/main">
  <c r="C57" i="1" l="1"/>
  <c r="C36" i="1"/>
  <c r="C18" i="1"/>
  <c r="C35" i="1"/>
  <c r="C15" i="1"/>
  <c r="E42" i="1" l="1"/>
  <c r="F42" i="1" s="1"/>
  <c r="C17" i="1" l="1"/>
  <c r="C16" i="1"/>
  <c r="C43" i="1" s="1"/>
  <c r="C12" i="1" l="1"/>
  <c r="E24" i="1"/>
  <c r="C29" i="1" l="1"/>
  <c r="C30" i="1"/>
  <c r="C27" i="1"/>
  <c r="C47" i="1" s="1"/>
  <c r="C26" i="1"/>
  <c r="C21" i="1" s="1"/>
  <c r="C31" i="1" s="1"/>
  <c r="C33" i="1" s="1"/>
  <c r="C34" i="1" l="1"/>
  <c r="C41" i="1" s="1"/>
  <c r="C28" i="1"/>
  <c r="C42" i="1" l="1"/>
  <c r="C44" i="1" l="1"/>
  <c r="C45" i="1" s="1"/>
  <c r="C46" i="1" s="1"/>
</calcChain>
</file>

<file path=xl/sharedStrings.xml><?xml version="1.0" encoding="utf-8"?>
<sst xmlns="http://schemas.openxmlformats.org/spreadsheetml/2006/main" count="58" uniqueCount="46">
  <si>
    <t>Largura</t>
  </si>
  <si>
    <t>Comp</t>
  </si>
  <si>
    <t>m</t>
  </si>
  <si>
    <t>Taxa básica de infiltração</t>
  </si>
  <si>
    <t>SOLO ARENO-LIMOSO</t>
  </si>
  <si>
    <t>mm/h</t>
  </si>
  <si>
    <t xml:space="preserve">mm </t>
  </si>
  <si>
    <t>horas</t>
  </si>
  <si>
    <t>mm/dia</t>
  </si>
  <si>
    <t>Eficiência de rega</t>
  </si>
  <si>
    <t>l/s/há</t>
  </si>
  <si>
    <t>%</t>
  </si>
  <si>
    <t>Necessidades brutas (Nb)</t>
  </si>
  <si>
    <t xml:space="preserve">Necessidades de Ponta (caudal fictício </t>
  </si>
  <si>
    <t>contínuo)                                         q=</t>
  </si>
  <si>
    <t>l/s/a</t>
  </si>
  <si>
    <t>Caudal asp</t>
  </si>
  <si>
    <t>m3/h</t>
  </si>
  <si>
    <t>l/s</t>
  </si>
  <si>
    <t>malha 18*18</t>
  </si>
  <si>
    <t>aspersores por linha * 28 linhas</t>
  </si>
  <si>
    <t>No de linhas de aspersores</t>
  </si>
  <si>
    <t>Nº de aspersores por linha</t>
  </si>
  <si>
    <t>Pluviometria (i)=</t>
  </si>
  <si>
    <t>Intervalo entre regas (I)</t>
  </si>
  <si>
    <t>Dotação (D)</t>
  </si>
  <si>
    <t>Tempo de rega por dia (tr)</t>
  </si>
  <si>
    <t>Tempo de rega em cada posição (tp)</t>
  </si>
  <si>
    <t>tempo de cada posição+1 h mudança</t>
  </si>
  <si>
    <t>nº de posições por dia</t>
  </si>
  <si>
    <t>posições</t>
  </si>
  <si>
    <t>nº de posições/dia</t>
  </si>
  <si>
    <t>nº total de posições (setores)</t>
  </si>
  <si>
    <t>Nº de rampas a funcionar simulataneamente</t>
  </si>
  <si>
    <t xml:space="preserve">Nº de aspersores a funcionar simultaneamente </t>
  </si>
  <si>
    <t>caudal necessário para o sistema de rega</t>
  </si>
  <si>
    <t>Caudal de projeto (teórico)</t>
  </si>
  <si>
    <t>hectares</t>
  </si>
  <si>
    <t>Área (hectares)</t>
  </si>
  <si>
    <t>3,5 horas</t>
  </si>
  <si>
    <t>No de posições das rampas de aspersores</t>
  </si>
  <si>
    <t xml:space="preserve">nº total de posições    </t>
  </si>
  <si>
    <t>nº de aspersores a funcionar ao mesmo tempo</t>
  </si>
  <si>
    <t xml:space="preserve">Nº total de aspersores </t>
  </si>
  <si>
    <t>a)</t>
  </si>
  <si>
    <t xml:space="preserve">b)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</si>
</sst>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303213</xdr:colOff>
      <xdr:row>12</xdr:row>
      <xdr:rowOff>96837</xdr:rowOff>
    </xdr:from>
    <xdr:to>
      <xdr:col>20</xdr:col>
      <xdr:colOff>131763</xdr:colOff>
      <xdr:row>32</xdr:row>
      <xdr:rowOff>87312</xdr:rowOff>
    </xdr:to>
    <xdr:sp macro="" textlink="">
      <xdr:nvSpPr>
        <xdr:cNvPr id="2" name="Rectângulo 1"/>
        <xdr:cNvSpPr/>
      </xdr:nvSpPr>
      <xdr:spPr>
        <a:xfrm>
          <a:off x="303213" y="5811837"/>
          <a:ext cx="10282238" cy="22764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590021</xdr:colOff>
      <xdr:row>12</xdr:row>
      <xdr:rowOff>66675</xdr:rowOff>
    </xdr:from>
    <xdr:to>
      <xdr:col>6</xdr:col>
      <xdr:colOff>609071</xdr:colOff>
      <xdr:row>32</xdr:row>
      <xdr:rowOff>25400</xdr:rowOff>
    </xdr:to>
    <xdr:cxnSp macro="">
      <xdr:nvCxnSpPr>
        <xdr:cNvPr id="4" name="Conexão recta 3"/>
        <xdr:cNvCxnSpPr/>
      </xdr:nvCxnSpPr>
      <xdr:spPr>
        <a:xfrm flipH="1">
          <a:off x="6444721" y="434975"/>
          <a:ext cx="19050" cy="30892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285750</xdr:colOff>
      <xdr:row>12</xdr:row>
      <xdr:rowOff>114300</xdr:rowOff>
    </xdr:from>
    <xdr:to>
      <xdr:col>7</xdr:col>
      <xdr:colOff>314325</xdr:colOff>
      <xdr:row>32</xdr:row>
      <xdr:rowOff>66675</xdr:rowOff>
    </xdr:to>
    <xdr:cxnSp macro="">
      <xdr:nvCxnSpPr>
        <xdr:cNvPr id="6" name="Conexão recta 5"/>
        <xdr:cNvCxnSpPr/>
      </xdr:nvCxnSpPr>
      <xdr:spPr>
        <a:xfrm flipH="1">
          <a:off x="4486275" y="495300"/>
          <a:ext cx="28575" cy="2238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55562</xdr:colOff>
      <xdr:row>12</xdr:row>
      <xdr:rowOff>131766</xdr:rowOff>
    </xdr:from>
    <xdr:to>
      <xdr:col>8</xdr:col>
      <xdr:colOff>93662</xdr:colOff>
      <xdr:row>32</xdr:row>
      <xdr:rowOff>74616</xdr:rowOff>
    </xdr:to>
    <xdr:cxnSp macro="">
      <xdr:nvCxnSpPr>
        <xdr:cNvPr id="7" name="Conexão recta 6"/>
        <xdr:cNvCxnSpPr/>
      </xdr:nvCxnSpPr>
      <xdr:spPr>
        <a:xfrm flipH="1">
          <a:off x="6230937" y="512766"/>
          <a:ext cx="38100" cy="3181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400050</xdr:colOff>
      <xdr:row>12</xdr:row>
      <xdr:rowOff>133350</xdr:rowOff>
    </xdr:from>
    <xdr:to>
      <xdr:col>8</xdr:col>
      <xdr:colOff>400050</xdr:colOff>
      <xdr:row>32</xdr:row>
      <xdr:rowOff>85725</xdr:rowOff>
    </xdr:to>
    <xdr:cxnSp macro="">
      <xdr:nvCxnSpPr>
        <xdr:cNvPr id="8" name="Conexão recta 7"/>
        <xdr:cNvCxnSpPr/>
      </xdr:nvCxnSpPr>
      <xdr:spPr>
        <a:xfrm>
          <a:off x="5210175" y="514350"/>
          <a:ext cx="0" cy="2238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12</xdr:row>
      <xdr:rowOff>152400</xdr:rowOff>
    </xdr:from>
    <xdr:to>
      <xdr:col>9</xdr:col>
      <xdr:colOff>152400</xdr:colOff>
      <xdr:row>32</xdr:row>
      <xdr:rowOff>123825</xdr:rowOff>
    </xdr:to>
    <xdr:cxnSp macro="">
      <xdr:nvCxnSpPr>
        <xdr:cNvPr id="9" name="Conexão recta 8"/>
        <xdr:cNvCxnSpPr/>
      </xdr:nvCxnSpPr>
      <xdr:spPr>
        <a:xfrm>
          <a:off x="5534025" y="533400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447675</xdr:colOff>
      <xdr:row>12</xdr:row>
      <xdr:rowOff>76200</xdr:rowOff>
    </xdr:from>
    <xdr:to>
      <xdr:col>9</xdr:col>
      <xdr:colOff>485775</xdr:colOff>
      <xdr:row>32</xdr:row>
      <xdr:rowOff>47625</xdr:rowOff>
    </xdr:to>
    <xdr:cxnSp macro="">
      <xdr:nvCxnSpPr>
        <xdr:cNvPr id="10" name="Conexão recta 9"/>
        <xdr:cNvCxnSpPr/>
      </xdr:nvCxnSpPr>
      <xdr:spPr>
        <a:xfrm>
          <a:off x="5867400" y="457200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12</xdr:row>
      <xdr:rowOff>114300</xdr:rowOff>
    </xdr:from>
    <xdr:to>
      <xdr:col>10</xdr:col>
      <xdr:colOff>228600</xdr:colOff>
      <xdr:row>32</xdr:row>
      <xdr:rowOff>85725</xdr:rowOff>
    </xdr:to>
    <xdr:cxnSp macro="">
      <xdr:nvCxnSpPr>
        <xdr:cNvPr id="12" name="Conexão recta 11"/>
        <xdr:cNvCxnSpPr/>
      </xdr:nvCxnSpPr>
      <xdr:spPr>
        <a:xfrm>
          <a:off x="6219825" y="495300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12</xdr:row>
      <xdr:rowOff>114300</xdr:rowOff>
    </xdr:from>
    <xdr:to>
      <xdr:col>11</xdr:col>
      <xdr:colOff>342900</xdr:colOff>
      <xdr:row>32</xdr:row>
      <xdr:rowOff>85725</xdr:rowOff>
    </xdr:to>
    <xdr:cxnSp macro="">
      <xdr:nvCxnSpPr>
        <xdr:cNvPr id="19" name="Conexão recta 18"/>
        <xdr:cNvCxnSpPr/>
      </xdr:nvCxnSpPr>
      <xdr:spPr>
        <a:xfrm>
          <a:off x="6943725" y="495300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12</xdr:row>
      <xdr:rowOff>85725</xdr:rowOff>
    </xdr:from>
    <xdr:to>
      <xdr:col>12</xdr:col>
      <xdr:colOff>95250</xdr:colOff>
      <xdr:row>32</xdr:row>
      <xdr:rowOff>57150</xdr:rowOff>
    </xdr:to>
    <xdr:cxnSp macro="">
      <xdr:nvCxnSpPr>
        <xdr:cNvPr id="21" name="Conexão recta 20"/>
        <xdr:cNvCxnSpPr/>
      </xdr:nvCxnSpPr>
      <xdr:spPr>
        <a:xfrm>
          <a:off x="7305675" y="466725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400050</xdr:colOff>
      <xdr:row>12</xdr:row>
      <xdr:rowOff>123825</xdr:rowOff>
    </xdr:from>
    <xdr:to>
      <xdr:col>12</xdr:col>
      <xdr:colOff>438150</xdr:colOff>
      <xdr:row>32</xdr:row>
      <xdr:rowOff>95250</xdr:rowOff>
    </xdr:to>
    <xdr:cxnSp macro="">
      <xdr:nvCxnSpPr>
        <xdr:cNvPr id="23" name="Conexão recta 22"/>
        <xdr:cNvCxnSpPr/>
      </xdr:nvCxnSpPr>
      <xdr:spPr>
        <a:xfrm>
          <a:off x="7648575" y="504825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142875</xdr:colOff>
      <xdr:row>12</xdr:row>
      <xdr:rowOff>142875</xdr:rowOff>
    </xdr:from>
    <xdr:to>
      <xdr:col>13</xdr:col>
      <xdr:colOff>180975</xdr:colOff>
      <xdr:row>32</xdr:row>
      <xdr:rowOff>114300</xdr:rowOff>
    </xdr:to>
    <xdr:cxnSp macro="">
      <xdr:nvCxnSpPr>
        <xdr:cNvPr id="24" name="Conexão recta 23"/>
        <xdr:cNvCxnSpPr/>
      </xdr:nvCxnSpPr>
      <xdr:spPr>
        <a:xfrm>
          <a:off x="8001000" y="523875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504825</xdr:colOff>
      <xdr:row>12</xdr:row>
      <xdr:rowOff>152400</xdr:rowOff>
    </xdr:from>
    <xdr:to>
      <xdr:col>13</xdr:col>
      <xdr:colOff>542925</xdr:colOff>
      <xdr:row>32</xdr:row>
      <xdr:rowOff>123825</xdr:rowOff>
    </xdr:to>
    <xdr:cxnSp macro="">
      <xdr:nvCxnSpPr>
        <xdr:cNvPr id="25" name="Conexão recta 24"/>
        <xdr:cNvCxnSpPr/>
      </xdr:nvCxnSpPr>
      <xdr:spPr>
        <a:xfrm>
          <a:off x="8362950" y="533400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238125</xdr:colOff>
      <xdr:row>12</xdr:row>
      <xdr:rowOff>133350</xdr:rowOff>
    </xdr:from>
    <xdr:to>
      <xdr:col>14</xdr:col>
      <xdr:colOff>276225</xdr:colOff>
      <xdr:row>32</xdr:row>
      <xdr:rowOff>104775</xdr:rowOff>
    </xdr:to>
    <xdr:cxnSp macro="">
      <xdr:nvCxnSpPr>
        <xdr:cNvPr id="30" name="Conexão recta 29"/>
        <xdr:cNvCxnSpPr/>
      </xdr:nvCxnSpPr>
      <xdr:spPr>
        <a:xfrm>
          <a:off x="8705850" y="514350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590550</xdr:colOff>
      <xdr:row>12</xdr:row>
      <xdr:rowOff>95250</xdr:rowOff>
    </xdr:from>
    <xdr:to>
      <xdr:col>15</xdr:col>
      <xdr:colOff>19050</xdr:colOff>
      <xdr:row>32</xdr:row>
      <xdr:rowOff>66675</xdr:rowOff>
    </xdr:to>
    <xdr:cxnSp macro="">
      <xdr:nvCxnSpPr>
        <xdr:cNvPr id="32" name="Conexão recta 31"/>
        <xdr:cNvCxnSpPr/>
      </xdr:nvCxnSpPr>
      <xdr:spPr>
        <a:xfrm>
          <a:off x="9058275" y="476250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28575</xdr:colOff>
      <xdr:row>12</xdr:row>
      <xdr:rowOff>104775</xdr:rowOff>
    </xdr:from>
    <xdr:to>
      <xdr:col>16</xdr:col>
      <xdr:colOff>66675</xdr:colOff>
      <xdr:row>32</xdr:row>
      <xdr:rowOff>76200</xdr:rowOff>
    </xdr:to>
    <xdr:cxnSp macro="">
      <xdr:nvCxnSpPr>
        <xdr:cNvPr id="34" name="Conexão recta 33"/>
        <xdr:cNvCxnSpPr/>
      </xdr:nvCxnSpPr>
      <xdr:spPr>
        <a:xfrm>
          <a:off x="9715500" y="485775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381000</xdr:colOff>
      <xdr:row>12</xdr:row>
      <xdr:rowOff>123825</xdr:rowOff>
    </xdr:from>
    <xdr:to>
      <xdr:col>16</xdr:col>
      <xdr:colOff>419100</xdr:colOff>
      <xdr:row>32</xdr:row>
      <xdr:rowOff>95250</xdr:rowOff>
    </xdr:to>
    <xdr:cxnSp macro="">
      <xdr:nvCxnSpPr>
        <xdr:cNvPr id="38" name="Conexão recta 37"/>
        <xdr:cNvCxnSpPr/>
      </xdr:nvCxnSpPr>
      <xdr:spPr>
        <a:xfrm>
          <a:off x="10067925" y="504825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123825</xdr:colOff>
      <xdr:row>12</xdr:row>
      <xdr:rowOff>133350</xdr:rowOff>
    </xdr:from>
    <xdr:to>
      <xdr:col>17</xdr:col>
      <xdr:colOff>161925</xdr:colOff>
      <xdr:row>32</xdr:row>
      <xdr:rowOff>104775</xdr:rowOff>
    </xdr:to>
    <xdr:cxnSp macro="">
      <xdr:nvCxnSpPr>
        <xdr:cNvPr id="39" name="Conexão recta 38"/>
        <xdr:cNvCxnSpPr/>
      </xdr:nvCxnSpPr>
      <xdr:spPr>
        <a:xfrm>
          <a:off x="10420350" y="514350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476250</xdr:colOff>
      <xdr:row>12</xdr:row>
      <xdr:rowOff>123825</xdr:rowOff>
    </xdr:from>
    <xdr:to>
      <xdr:col>17</xdr:col>
      <xdr:colOff>514350</xdr:colOff>
      <xdr:row>32</xdr:row>
      <xdr:rowOff>95250</xdr:rowOff>
    </xdr:to>
    <xdr:cxnSp macro="">
      <xdr:nvCxnSpPr>
        <xdr:cNvPr id="42" name="Conexão recta 41"/>
        <xdr:cNvCxnSpPr/>
      </xdr:nvCxnSpPr>
      <xdr:spPr>
        <a:xfrm>
          <a:off x="10772775" y="504825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238125</xdr:colOff>
      <xdr:row>12</xdr:row>
      <xdr:rowOff>104775</xdr:rowOff>
    </xdr:from>
    <xdr:to>
      <xdr:col>18</xdr:col>
      <xdr:colOff>276225</xdr:colOff>
      <xdr:row>32</xdr:row>
      <xdr:rowOff>76200</xdr:rowOff>
    </xdr:to>
    <xdr:cxnSp macro="">
      <xdr:nvCxnSpPr>
        <xdr:cNvPr id="43" name="Conexão recta 42"/>
        <xdr:cNvCxnSpPr/>
      </xdr:nvCxnSpPr>
      <xdr:spPr>
        <a:xfrm>
          <a:off x="11144250" y="485775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600075</xdr:colOff>
      <xdr:row>12</xdr:row>
      <xdr:rowOff>95250</xdr:rowOff>
    </xdr:from>
    <xdr:to>
      <xdr:col>19</xdr:col>
      <xdr:colOff>28575</xdr:colOff>
      <xdr:row>32</xdr:row>
      <xdr:rowOff>66675</xdr:rowOff>
    </xdr:to>
    <xdr:cxnSp macro="">
      <xdr:nvCxnSpPr>
        <xdr:cNvPr id="45" name="Conexão recta 44"/>
        <xdr:cNvCxnSpPr/>
      </xdr:nvCxnSpPr>
      <xdr:spPr>
        <a:xfrm>
          <a:off x="11506200" y="476250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342900</xdr:colOff>
      <xdr:row>12</xdr:row>
      <xdr:rowOff>152400</xdr:rowOff>
    </xdr:from>
    <xdr:to>
      <xdr:col>19</xdr:col>
      <xdr:colOff>381000</xdr:colOff>
      <xdr:row>32</xdr:row>
      <xdr:rowOff>123825</xdr:rowOff>
    </xdr:to>
    <xdr:cxnSp macro="">
      <xdr:nvCxnSpPr>
        <xdr:cNvPr id="46" name="Conexão recta 45"/>
        <xdr:cNvCxnSpPr/>
      </xdr:nvCxnSpPr>
      <xdr:spPr>
        <a:xfrm>
          <a:off x="11858625" y="533400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152400</xdr:colOff>
      <xdr:row>40</xdr:row>
      <xdr:rowOff>114300</xdr:rowOff>
    </xdr:from>
    <xdr:to>
      <xdr:col>9</xdr:col>
      <xdr:colOff>361950</xdr:colOff>
      <xdr:row>41</xdr:row>
      <xdr:rowOff>171450</xdr:rowOff>
    </xdr:to>
    <xdr:sp macro="" textlink="">
      <xdr:nvSpPr>
        <xdr:cNvPr id="47" name="CaixaDeTexto 46"/>
        <xdr:cNvSpPr txBox="1"/>
      </xdr:nvSpPr>
      <xdr:spPr>
        <a:xfrm>
          <a:off x="4962525" y="2971800"/>
          <a:ext cx="8191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1º dia</a:t>
          </a:r>
        </a:p>
      </xdr:txBody>
    </xdr:sp>
    <xdr:clientData/>
  </xdr:twoCellAnchor>
  <xdr:twoCellAnchor>
    <xdr:from>
      <xdr:col>9</xdr:col>
      <xdr:colOff>361950</xdr:colOff>
      <xdr:row>41</xdr:row>
      <xdr:rowOff>47625</xdr:rowOff>
    </xdr:from>
    <xdr:to>
      <xdr:col>10</xdr:col>
      <xdr:colOff>533400</xdr:colOff>
      <xdr:row>41</xdr:row>
      <xdr:rowOff>57150</xdr:rowOff>
    </xdr:to>
    <xdr:cxnSp macro="">
      <xdr:nvCxnSpPr>
        <xdr:cNvPr id="53" name="Conexão recta unidireccional 52"/>
        <xdr:cNvCxnSpPr>
          <a:stCxn id="47" idx="3"/>
        </xdr:cNvCxnSpPr>
      </xdr:nvCxnSpPr>
      <xdr:spPr>
        <a:xfrm>
          <a:off x="5781675" y="3095625"/>
          <a:ext cx="78105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333375</xdr:colOff>
      <xdr:row>40</xdr:row>
      <xdr:rowOff>133350</xdr:rowOff>
    </xdr:from>
    <xdr:to>
      <xdr:col>13</xdr:col>
      <xdr:colOff>542925</xdr:colOff>
      <xdr:row>42</xdr:row>
      <xdr:rowOff>0</xdr:rowOff>
    </xdr:to>
    <xdr:sp macro="" textlink="">
      <xdr:nvSpPr>
        <xdr:cNvPr id="57" name="CaixaDeTexto 56"/>
        <xdr:cNvSpPr txBox="1"/>
      </xdr:nvSpPr>
      <xdr:spPr>
        <a:xfrm>
          <a:off x="7581900" y="2990850"/>
          <a:ext cx="8191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2º dia</a:t>
          </a:r>
        </a:p>
      </xdr:txBody>
    </xdr:sp>
    <xdr:clientData/>
  </xdr:twoCellAnchor>
  <xdr:twoCellAnchor>
    <xdr:from>
      <xdr:col>17</xdr:col>
      <xdr:colOff>238125</xdr:colOff>
      <xdr:row>40</xdr:row>
      <xdr:rowOff>123825</xdr:rowOff>
    </xdr:from>
    <xdr:to>
      <xdr:col>18</xdr:col>
      <xdr:colOff>447675</xdr:colOff>
      <xdr:row>41</xdr:row>
      <xdr:rowOff>180975</xdr:rowOff>
    </xdr:to>
    <xdr:sp macro="" textlink="">
      <xdr:nvSpPr>
        <xdr:cNvPr id="59" name="CaixaDeTexto 58"/>
        <xdr:cNvSpPr txBox="1"/>
      </xdr:nvSpPr>
      <xdr:spPr>
        <a:xfrm>
          <a:off x="10534650" y="2981325"/>
          <a:ext cx="8191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3º dia</a:t>
          </a:r>
        </a:p>
      </xdr:txBody>
    </xdr:sp>
    <xdr:clientData/>
  </xdr:twoCellAnchor>
  <xdr:twoCellAnchor>
    <xdr:from>
      <xdr:col>13</xdr:col>
      <xdr:colOff>590550</xdr:colOff>
      <xdr:row>41</xdr:row>
      <xdr:rowOff>76200</xdr:rowOff>
    </xdr:from>
    <xdr:to>
      <xdr:col>15</xdr:col>
      <xdr:colOff>352425</xdr:colOff>
      <xdr:row>41</xdr:row>
      <xdr:rowOff>95250</xdr:rowOff>
    </xdr:to>
    <xdr:cxnSp macro="">
      <xdr:nvCxnSpPr>
        <xdr:cNvPr id="63" name="Conexão recta unidireccional 62"/>
        <xdr:cNvCxnSpPr/>
      </xdr:nvCxnSpPr>
      <xdr:spPr>
        <a:xfrm>
          <a:off x="8448675" y="3124200"/>
          <a:ext cx="981075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161925</xdr:colOff>
      <xdr:row>41</xdr:row>
      <xdr:rowOff>47625</xdr:rowOff>
    </xdr:from>
    <xdr:to>
      <xdr:col>20</xdr:col>
      <xdr:colOff>57150</xdr:colOff>
      <xdr:row>41</xdr:row>
      <xdr:rowOff>57150</xdr:rowOff>
    </xdr:to>
    <xdr:cxnSp macro="">
      <xdr:nvCxnSpPr>
        <xdr:cNvPr id="65" name="Conexão recta unidireccional 64"/>
        <xdr:cNvCxnSpPr/>
      </xdr:nvCxnSpPr>
      <xdr:spPr>
        <a:xfrm flipV="1">
          <a:off x="11068050" y="3095625"/>
          <a:ext cx="111442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390525</xdr:colOff>
      <xdr:row>41</xdr:row>
      <xdr:rowOff>38100</xdr:rowOff>
    </xdr:from>
    <xdr:to>
      <xdr:col>8</xdr:col>
      <xdr:colOff>152400</xdr:colOff>
      <xdr:row>41</xdr:row>
      <xdr:rowOff>47625</xdr:rowOff>
    </xdr:to>
    <xdr:cxnSp macro="">
      <xdr:nvCxnSpPr>
        <xdr:cNvPr id="70" name="Conexão recta unidireccional 69"/>
        <xdr:cNvCxnSpPr>
          <a:stCxn id="47" idx="1"/>
        </xdr:cNvCxnSpPr>
      </xdr:nvCxnSpPr>
      <xdr:spPr>
        <a:xfrm flipH="1" flipV="1">
          <a:off x="3981450" y="3086100"/>
          <a:ext cx="98107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</xdr:colOff>
      <xdr:row>41</xdr:row>
      <xdr:rowOff>38100</xdr:rowOff>
    </xdr:from>
    <xdr:to>
      <xdr:col>12</xdr:col>
      <xdr:colOff>390525</xdr:colOff>
      <xdr:row>41</xdr:row>
      <xdr:rowOff>47625</xdr:rowOff>
    </xdr:to>
    <xdr:cxnSp macro="">
      <xdr:nvCxnSpPr>
        <xdr:cNvPr id="71" name="Conexão recta unidireccional 70"/>
        <xdr:cNvCxnSpPr/>
      </xdr:nvCxnSpPr>
      <xdr:spPr>
        <a:xfrm flipH="1" flipV="1">
          <a:off x="6657975" y="3086100"/>
          <a:ext cx="98107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523875</xdr:colOff>
      <xdr:row>41</xdr:row>
      <xdr:rowOff>76200</xdr:rowOff>
    </xdr:from>
    <xdr:to>
      <xdr:col>17</xdr:col>
      <xdr:colOff>285750</xdr:colOff>
      <xdr:row>41</xdr:row>
      <xdr:rowOff>85725</xdr:rowOff>
    </xdr:to>
    <xdr:cxnSp macro="">
      <xdr:nvCxnSpPr>
        <xdr:cNvPr id="72" name="Conexão recta unidireccional 71"/>
        <xdr:cNvCxnSpPr/>
      </xdr:nvCxnSpPr>
      <xdr:spPr>
        <a:xfrm flipH="1" flipV="1">
          <a:off x="9601200" y="3124200"/>
          <a:ext cx="98107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304800</xdr:colOff>
      <xdr:row>11</xdr:row>
      <xdr:rowOff>180975</xdr:rowOff>
    </xdr:from>
    <xdr:to>
      <xdr:col>20</xdr:col>
      <xdr:colOff>38100</xdr:colOff>
      <xdr:row>12</xdr:row>
      <xdr:rowOff>95250</xdr:rowOff>
    </xdr:to>
    <xdr:sp macro="" textlink="">
      <xdr:nvSpPr>
        <xdr:cNvPr id="73" name="Arredondar Rectângulo de Canto Simples 72"/>
        <xdr:cNvSpPr/>
      </xdr:nvSpPr>
      <xdr:spPr>
        <a:xfrm>
          <a:off x="304800" y="5705475"/>
          <a:ext cx="10186988" cy="104775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9</xdr:col>
      <xdr:colOff>147637</xdr:colOff>
      <xdr:row>10</xdr:row>
      <xdr:rowOff>73025</xdr:rowOff>
    </xdr:from>
    <xdr:to>
      <xdr:col>12</xdr:col>
      <xdr:colOff>127000</xdr:colOff>
      <xdr:row>11</xdr:row>
      <xdr:rowOff>130175</xdr:rowOff>
    </xdr:to>
    <xdr:sp macro="" textlink="">
      <xdr:nvSpPr>
        <xdr:cNvPr id="74" name="CaixaDeTexto 73"/>
        <xdr:cNvSpPr txBox="1"/>
      </xdr:nvSpPr>
      <xdr:spPr>
        <a:xfrm>
          <a:off x="6934200" y="73025"/>
          <a:ext cx="18129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Conduta</a:t>
          </a:r>
          <a:r>
            <a:rPr lang="pt-PT" sz="1100" baseline="0"/>
            <a:t> principal</a:t>
          </a:r>
          <a:endParaRPr lang="pt-PT" sz="1100"/>
        </a:p>
      </xdr:txBody>
    </xdr:sp>
    <xdr:clientData/>
  </xdr:twoCellAnchor>
  <xdr:twoCellAnchor>
    <xdr:from>
      <xdr:col>6</xdr:col>
      <xdr:colOff>266700</xdr:colOff>
      <xdr:row>32</xdr:row>
      <xdr:rowOff>104775</xdr:rowOff>
    </xdr:from>
    <xdr:to>
      <xdr:col>20</xdr:col>
      <xdr:colOff>114300</xdr:colOff>
      <xdr:row>33</xdr:row>
      <xdr:rowOff>0</xdr:rowOff>
    </xdr:to>
    <xdr:sp macro="" textlink="">
      <xdr:nvSpPr>
        <xdr:cNvPr id="75" name="Rectângulo 74"/>
        <xdr:cNvSpPr/>
      </xdr:nvSpPr>
      <xdr:spPr>
        <a:xfrm>
          <a:off x="3990975" y="2771775"/>
          <a:ext cx="8382000" cy="857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19</xdr:col>
      <xdr:colOff>400050</xdr:colOff>
      <xdr:row>18</xdr:row>
      <xdr:rowOff>19050</xdr:rowOff>
    </xdr:from>
    <xdr:to>
      <xdr:col>20</xdr:col>
      <xdr:colOff>9525</xdr:colOff>
      <xdr:row>24</xdr:row>
      <xdr:rowOff>171450</xdr:rowOff>
    </xdr:to>
    <xdr:sp macro="" textlink="">
      <xdr:nvSpPr>
        <xdr:cNvPr id="82" name="CaixaDeTexto 81"/>
        <xdr:cNvSpPr txBox="1"/>
      </xdr:nvSpPr>
      <xdr:spPr>
        <a:xfrm rot="16200000">
          <a:off x="11377613" y="1509712"/>
          <a:ext cx="12954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Setor 24</a:t>
          </a:r>
        </a:p>
      </xdr:txBody>
    </xdr:sp>
    <xdr:clientData/>
  </xdr:twoCellAnchor>
  <xdr:oneCellAnchor>
    <xdr:from>
      <xdr:col>7</xdr:col>
      <xdr:colOff>169683</xdr:colOff>
      <xdr:row>42</xdr:row>
      <xdr:rowOff>38758</xdr:rowOff>
    </xdr:from>
    <xdr:ext cx="2362200" cy="4399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/>
            <xdr:cNvSpPr txBox="1"/>
          </xdr:nvSpPr>
          <xdr:spPr>
            <a:xfrm>
              <a:off x="5733871" y="4229758"/>
              <a:ext cx="2362200" cy="439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PT" sz="1100" b="0" i="1">
                        <a:latin typeface="Cambria Math"/>
                      </a:rPr>
                      <m:t>𝑄</m:t>
                    </m:r>
                    <m:r>
                      <a:rPr lang="pt-PT" sz="1100" b="0" i="1">
                        <a:latin typeface="Cambria Math"/>
                        <a:ea typeface="Cambria Math"/>
                      </a:rPr>
                      <m:t>=</m:t>
                    </m:r>
                    <m:r>
                      <a:rPr lang="pt-PT" sz="1100" b="0" i="1">
                        <a:latin typeface="Cambria Math"/>
                        <a:ea typeface="Cambria Math"/>
                      </a:rPr>
                      <m:t>𝑞</m:t>
                    </m:r>
                    <m:r>
                      <a:rPr lang="pt-PT" sz="1100" b="0" i="0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×</m:t>
                    </m:r>
                    <m:f>
                      <m:fPr>
                        <m:ctrlPr>
                          <a:rPr lang="pt-PT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t-PT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100</m:t>
                        </m:r>
                      </m:num>
                      <m:den>
                        <m:r>
                          <a:rPr lang="pt-PT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𝐸𝑓</m:t>
                        </m:r>
                      </m:den>
                    </m:f>
                    <m:r>
                      <a:rPr lang="pt-PT" sz="1100" b="0" i="1">
                        <a:latin typeface="Cambria Math"/>
                        <a:ea typeface="Cambria Math"/>
                      </a:rPr>
                      <m:t>×</m:t>
                    </m:r>
                    <m:f>
                      <m:fPr>
                        <m:ctrlPr>
                          <a:rPr lang="pt-PT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t-PT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24</m:t>
                        </m:r>
                      </m:num>
                      <m:den>
                        <m:r>
                          <a:rPr lang="pt-PT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𝑡𝑟</m:t>
                        </m:r>
                      </m:den>
                    </m:f>
                    <m:r>
                      <a:rPr lang="pt-PT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Cambria Math"/>
                        <a:cs typeface="+mn-cs"/>
                      </a:rPr>
                      <m:t>×</m:t>
                    </m:r>
                    <m:r>
                      <a:rPr lang="pt-PT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Cambria Math"/>
                        <a:cs typeface="+mn-cs"/>
                      </a:rPr>
                      <m:t>𝐴</m:t>
                    </m:r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5" name="CaixaDeTexto 4"/>
            <xdr:cNvSpPr txBox="1"/>
          </xdr:nvSpPr>
          <xdr:spPr>
            <a:xfrm>
              <a:off x="5733871" y="4229758"/>
              <a:ext cx="2362200" cy="439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t-PT" sz="1100" b="0" i="0">
                  <a:latin typeface="Cambria Math"/>
                </a:rPr>
                <a:t>𝑄</a:t>
              </a:r>
              <a:r>
                <a:rPr lang="pt-PT" sz="1100" b="0" i="0">
                  <a:latin typeface="Cambria Math"/>
                  <a:ea typeface="Cambria Math"/>
                </a:rPr>
                <a:t>=𝑞</a:t>
              </a:r>
              <a:r>
                <a:rPr lang="pt-PT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×100/𝐸𝑓</a:t>
              </a:r>
              <a:r>
                <a:rPr lang="pt-PT" sz="1100" b="0" i="0">
                  <a:latin typeface="Cambria Math"/>
                  <a:ea typeface="Cambria Math"/>
                </a:rPr>
                <a:t>×</a:t>
              </a:r>
              <a:r>
                <a:rPr lang="pt-PT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24/𝑡𝑟</a:t>
              </a:r>
              <a:r>
                <a:rPr lang="pt-PT" sz="11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×𝐴</a:t>
              </a:r>
              <a:endParaRPr lang="pt-PT" sz="1100"/>
            </a:p>
          </xdr:txBody>
        </xdr:sp>
      </mc:Fallback>
    </mc:AlternateContent>
    <xdr:clientData/>
  </xdr:oneCellAnchor>
  <xdr:oneCellAnchor>
    <xdr:from>
      <xdr:col>5</xdr:col>
      <xdr:colOff>388938</xdr:colOff>
      <xdr:row>45</xdr:row>
      <xdr:rowOff>79375</xdr:rowOff>
    </xdr:from>
    <xdr:ext cx="746125" cy="3712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" name="CaixaDeTexto 47"/>
            <xdr:cNvSpPr txBox="1"/>
          </xdr:nvSpPr>
          <xdr:spPr>
            <a:xfrm>
              <a:off x="4730751" y="4841875"/>
              <a:ext cx="746125" cy="3712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100" b="0">
                  <a:ea typeface="Cambria Math"/>
                </a:rPr>
                <a:t>n</a:t>
              </a:r>
              <a14:m>
                <m:oMath xmlns:m="http://schemas.openxmlformats.org/officeDocument/2006/math">
                  <m:r>
                    <a:rPr lang="pt-PT" sz="1100" b="0" i="1">
                      <a:latin typeface="Cambria Math"/>
                      <a:ea typeface="Cambria Math"/>
                    </a:rPr>
                    <m:t>=</m:t>
                  </m:r>
                  <m:f>
                    <m:fPr>
                      <m:ctrlPr>
                        <a:rPr lang="pt-PT" sz="1100" b="0" i="1">
                          <a:latin typeface="Cambria Math" panose="02040503050406030204" pitchFamily="18" charset="0"/>
                          <a:ea typeface="Cambria Math"/>
                        </a:rPr>
                      </m:ctrlPr>
                    </m:fPr>
                    <m:num>
                      <m:r>
                        <a:rPr lang="pt-PT" sz="1100" b="0" i="1">
                          <a:latin typeface="Cambria Math"/>
                          <a:ea typeface="Cambria Math"/>
                        </a:rPr>
                        <m:t>𝑄</m:t>
                      </m:r>
                    </m:num>
                    <m:den>
                      <m:sSub>
                        <m:sSubPr>
                          <m:ctrlPr>
                            <a:rPr lang="pt-PT" sz="1100" b="0" i="1">
                              <a:latin typeface="Cambria Math" panose="02040503050406030204" pitchFamily="18" charset="0"/>
                              <a:ea typeface="Cambria Math"/>
                            </a:rPr>
                          </m:ctrlPr>
                        </m:sSubPr>
                        <m:e>
                          <m:r>
                            <a:rPr lang="pt-PT" sz="1100" b="0" i="1">
                              <a:latin typeface="Cambria Math"/>
                              <a:ea typeface="Cambria Math"/>
                            </a:rPr>
                            <m:t>𝑞</m:t>
                          </m:r>
                        </m:e>
                        <m:sub>
                          <m:r>
                            <a:rPr lang="pt-PT" sz="1100" b="0" i="1">
                              <a:latin typeface="Cambria Math"/>
                              <a:ea typeface="Cambria Math"/>
                            </a:rPr>
                            <m:t>𝑎𝑠𝑝</m:t>
                          </m:r>
                        </m:sub>
                      </m:sSub>
                    </m:den>
                  </m:f>
                </m:oMath>
              </a14:m>
              <a:endParaRPr lang="pt-PT" sz="1100"/>
            </a:p>
          </xdr:txBody>
        </xdr:sp>
      </mc:Choice>
      <mc:Fallback xmlns="">
        <xdr:sp macro="" textlink="">
          <xdr:nvSpPr>
            <xdr:cNvPr id="48" name="CaixaDeTexto 47"/>
            <xdr:cNvSpPr txBox="1"/>
          </xdr:nvSpPr>
          <xdr:spPr>
            <a:xfrm>
              <a:off x="4730751" y="4841875"/>
              <a:ext cx="746125" cy="3712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100" b="0">
                  <a:ea typeface="Cambria Math"/>
                </a:rPr>
                <a:t>n</a:t>
              </a:r>
              <a:r>
                <a:rPr lang="pt-PT" sz="1100" b="0" i="0">
                  <a:latin typeface="Cambria Math"/>
                  <a:ea typeface="Cambria Math"/>
                </a:rPr>
                <a:t>=𝑄</a:t>
              </a:r>
              <a:r>
                <a:rPr lang="pt-PT" sz="11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pt-PT" sz="1100" b="0" i="0">
                  <a:latin typeface="Cambria Math"/>
                  <a:ea typeface="Cambria Math"/>
                </a:rPr>
                <a:t>𝑞</a:t>
              </a:r>
              <a:r>
                <a:rPr lang="pt-PT" sz="1100" b="0" i="0">
                  <a:latin typeface="Cambria Math" panose="02040503050406030204" pitchFamily="18" charset="0"/>
                  <a:ea typeface="Cambria Math"/>
                </a:rPr>
                <a:t>_</a:t>
              </a:r>
              <a:r>
                <a:rPr lang="pt-PT" sz="1100" b="0" i="0">
                  <a:latin typeface="Cambria Math"/>
                  <a:ea typeface="Cambria Math"/>
                </a:rPr>
                <a:t>𝑎𝑠𝑝</a:t>
              </a:r>
              <a:r>
                <a:rPr lang="pt-PT" sz="1100" b="0" i="0">
                  <a:latin typeface="Cambria Math" panose="02040503050406030204" pitchFamily="18" charset="0"/>
                  <a:ea typeface="Cambria Math"/>
                </a:rPr>
                <a:t> </a:t>
              </a:r>
              <a:endParaRPr lang="pt-PT" sz="1100"/>
            </a:p>
          </xdr:txBody>
        </xdr:sp>
      </mc:Fallback>
    </mc:AlternateContent>
    <xdr:clientData/>
  </xdr:oneCellAnchor>
  <xdr:oneCellAnchor>
    <xdr:from>
      <xdr:col>10</xdr:col>
      <xdr:colOff>511175</xdr:colOff>
      <xdr:row>42</xdr:row>
      <xdr:rowOff>70644</xdr:rowOff>
    </xdr:from>
    <xdr:ext cx="2155826" cy="4151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/>
            <xdr:cNvSpPr txBox="1"/>
          </xdr:nvSpPr>
          <xdr:spPr>
            <a:xfrm>
              <a:off x="7908925" y="4261644"/>
              <a:ext cx="2155826" cy="4151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PT" sz="1100" b="0" i="1">
                        <a:latin typeface="Cambria Math"/>
                      </a:rPr>
                      <m:t>𝑖</m:t>
                    </m:r>
                    <m:r>
                      <a:rPr lang="pt-PT" sz="1100" b="0" i="1">
                        <a:latin typeface="Cambria Math"/>
                        <a:ea typeface="Cambria Math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PT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/>
                                <a:ea typeface="Cambria Math"/>
                              </a:rPr>
                              <m:t>𝑞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/>
                                <a:ea typeface="Cambria Math"/>
                              </a:rPr>
                              <m:t>𝑎𝑠𝑝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t-PT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/>
                                <a:ea typeface="Cambria Math"/>
                              </a:rPr>
                              <m:t>𝑎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/>
                                <a:ea typeface="Cambria Math"/>
                              </a:rPr>
                              <m:t>𝑚𝑎𝑙h𝑎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>
              <a:off x="7908925" y="4261644"/>
              <a:ext cx="2155826" cy="4151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100" b="0" i="0">
                  <a:latin typeface="Cambria Math"/>
                </a:rPr>
                <a:t>𝑖</a:t>
              </a:r>
              <a:r>
                <a:rPr lang="pt-PT" sz="1100" b="0" i="0">
                  <a:latin typeface="Cambria Math"/>
                  <a:ea typeface="Cambria Math"/>
                </a:rPr>
                <a:t>=𝑞_𝑎𝑠𝑝/𝑎_𝑚𝑎𝑙ℎ𝑎 </a:t>
              </a:r>
              <a:endParaRPr lang="pt-PT" sz="1100"/>
            </a:p>
          </xdr:txBody>
        </xdr:sp>
      </mc:Fallback>
    </mc:AlternateContent>
    <xdr:clientData/>
  </xdr:oneCellAnchor>
  <xdr:oneCellAnchor>
    <xdr:from>
      <xdr:col>5</xdr:col>
      <xdr:colOff>193674</xdr:colOff>
      <xdr:row>43</xdr:row>
      <xdr:rowOff>54768</xdr:rowOff>
    </xdr:from>
    <xdr:ext cx="914400" cy="42383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aixaDeTexto 10"/>
            <xdr:cNvSpPr txBox="1"/>
          </xdr:nvSpPr>
          <xdr:spPr>
            <a:xfrm>
              <a:off x="4535487" y="4245768"/>
              <a:ext cx="914400" cy="423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PT" sz="1100" b="0" i="1">
                        <a:latin typeface="Cambria Math"/>
                      </a:rPr>
                      <m:t>𝐼</m:t>
                    </m:r>
                    <m:r>
                      <a:rPr lang="pt-PT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PT" sz="1100" b="0" i="1">
                            <a:latin typeface="Cambria Math"/>
                          </a:rPr>
                          <m:t>𝐷</m:t>
                        </m:r>
                      </m:num>
                      <m:den>
                        <m:r>
                          <a:rPr lang="pt-PT" sz="1100" b="0" i="1">
                            <a:latin typeface="Cambria Math"/>
                          </a:rPr>
                          <m:t>𝑁𝑏</m:t>
                        </m:r>
                      </m:den>
                    </m:f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11" name="CaixaDeTexto 10"/>
            <xdr:cNvSpPr txBox="1"/>
          </xdr:nvSpPr>
          <xdr:spPr>
            <a:xfrm>
              <a:off x="4535487" y="4245768"/>
              <a:ext cx="914400" cy="423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pt-PT" sz="1100" b="0" i="0">
                  <a:latin typeface="Cambria Math"/>
                </a:rPr>
                <a:t>𝐼=𝐷</a:t>
              </a:r>
              <a:r>
                <a:rPr lang="pt-PT" sz="1100" b="0" i="0">
                  <a:latin typeface="Cambria Math" panose="02040503050406030204" pitchFamily="18" charset="0"/>
                </a:rPr>
                <a:t>/</a:t>
              </a:r>
              <a:r>
                <a:rPr lang="pt-PT" sz="1100" b="0" i="0">
                  <a:latin typeface="Cambria Math"/>
                </a:rPr>
                <a:t>𝑁𝑏</a:t>
              </a:r>
              <a:endParaRPr lang="pt-PT" sz="1100"/>
            </a:p>
          </xdr:txBody>
        </xdr:sp>
      </mc:Fallback>
    </mc:AlternateContent>
    <xdr:clientData/>
  </xdr:oneCellAnchor>
  <xdr:oneCellAnchor>
    <xdr:from>
      <xdr:col>7</xdr:col>
      <xdr:colOff>217486</xdr:colOff>
      <xdr:row>45</xdr:row>
      <xdr:rowOff>0</xdr:rowOff>
    </xdr:from>
    <xdr:ext cx="914400" cy="42383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aixaDeTexto 12"/>
            <xdr:cNvSpPr txBox="1"/>
          </xdr:nvSpPr>
          <xdr:spPr>
            <a:xfrm>
              <a:off x="5781674" y="4793456"/>
              <a:ext cx="914400" cy="423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PT" sz="1100" b="0" i="1">
                        <a:latin typeface="Cambria Math"/>
                      </a:rPr>
                      <m:t>𝑡𝑝</m:t>
                    </m:r>
                    <m:r>
                      <a:rPr lang="pt-PT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PT" sz="1100" b="0" i="1">
                            <a:latin typeface="Cambria Math"/>
                          </a:rPr>
                          <m:t>𝐷</m:t>
                        </m:r>
                      </m:num>
                      <m:den>
                        <m:r>
                          <a:rPr lang="pt-PT" sz="1100" b="0" i="1">
                            <a:latin typeface="Cambria Math"/>
                          </a:rPr>
                          <m:t>𝑖</m:t>
                        </m:r>
                      </m:den>
                    </m:f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13" name="CaixaDeTexto 12"/>
            <xdr:cNvSpPr txBox="1"/>
          </xdr:nvSpPr>
          <xdr:spPr>
            <a:xfrm>
              <a:off x="5781674" y="4793456"/>
              <a:ext cx="914400" cy="423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pt-PT" sz="1100" b="0" i="0">
                  <a:latin typeface="Cambria Math"/>
                </a:rPr>
                <a:t>𝑡𝑝=𝐷/𝑖</a:t>
              </a:r>
              <a:endParaRPr lang="pt-PT" sz="1100"/>
            </a:p>
          </xdr:txBody>
        </xdr:sp>
      </mc:Fallback>
    </mc:AlternateContent>
    <xdr:clientData/>
  </xdr:oneCellAnchor>
  <xdr:twoCellAnchor>
    <xdr:from>
      <xdr:col>7</xdr:col>
      <xdr:colOff>269876</xdr:colOff>
      <xdr:row>16</xdr:row>
      <xdr:rowOff>150813</xdr:rowOff>
    </xdr:from>
    <xdr:to>
      <xdr:col>8</xdr:col>
      <xdr:colOff>325439</xdr:colOff>
      <xdr:row>19</xdr:row>
      <xdr:rowOff>17463</xdr:rowOff>
    </xdr:to>
    <xdr:sp macro="" textlink="">
      <xdr:nvSpPr>
        <xdr:cNvPr id="51" name="CaixaDeTexto 50"/>
        <xdr:cNvSpPr txBox="1"/>
      </xdr:nvSpPr>
      <xdr:spPr>
        <a:xfrm>
          <a:off x="5834064" y="1103313"/>
          <a:ext cx="6667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rampas</a:t>
          </a:r>
        </a:p>
      </xdr:txBody>
    </xdr:sp>
    <xdr:clientData/>
  </xdr:twoCellAnchor>
  <xdr:twoCellAnchor>
    <xdr:from>
      <xdr:col>7</xdr:col>
      <xdr:colOff>309562</xdr:colOff>
      <xdr:row>19</xdr:row>
      <xdr:rowOff>17463</xdr:rowOff>
    </xdr:from>
    <xdr:to>
      <xdr:col>7</xdr:col>
      <xdr:colOff>603251</xdr:colOff>
      <xdr:row>19</xdr:row>
      <xdr:rowOff>174625</xdr:rowOff>
    </xdr:to>
    <xdr:cxnSp macro="">
      <xdr:nvCxnSpPr>
        <xdr:cNvPr id="15" name="Conexão recta unidireccional 14"/>
        <xdr:cNvCxnSpPr>
          <a:stCxn id="51" idx="2"/>
        </xdr:cNvCxnSpPr>
      </xdr:nvCxnSpPr>
      <xdr:spPr>
        <a:xfrm flipH="1">
          <a:off x="5873750" y="1350963"/>
          <a:ext cx="293689" cy="15716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603251</xdr:colOff>
      <xdr:row>19</xdr:row>
      <xdr:rowOff>17463</xdr:rowOff>
    </xdr:from>
    <xdr:to>
      <xdr:col>8</xdr:col>
      <xdr:colOff>63500</xdr:colOff>
      <xdr:row>20</xdr:row>
      <xdr:rowOff>142875</xdr:rowOff>
    </xdr:to>
    <xdr:cxnSp macro="">
      <xdr:nvCxnSpPr>
        <xdr:cNvPr id="17" name="Conexão recta unidireccional 16"/>
        <xdr:cNvCxnSpPr>
          <a:stCxn id="51" idx="2"/>
        </xdr:cNvCxnSpPr>
      </xdr:nvCxnSpPr>
      <xdr:spPr>
        <a:xfrm>
          <a:off x="6167439" y="1350963"/>
          <a:ext cx="71436" cy="31591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603251</xdr:colOff>
      <xdr:row>19</xdr:row>
      <xdr:rowOff>17463</xdr:rowOff>
    </xdr:from>
    <xdr:to>
      <xdr:col>8</xdr:col>
      <xdr:colOff>396875</xdr:colOff>
      <xdr:row>20</xdr:row>
      <xdr:rowOff>182563</xdr:rowOff>
    </xdr:to>
    <xdr:cxnSp macro="">
      <xdr:nvCxnSpPr>
        <xdr:cNvPr id="22" name="Conexão recta unidireccional 21"/>
        <xdr:cNvCxnSpPr>
          <a:stCxn id="51" idx="2"/>
        </xdr:cNvCxnSpPr>
      </xdr:nvCxnSpPr>
      <xdr:spPr>
        <a:xfrm>
          <a:off x="6167439" y="1350963"/>
          <a:ext cx="404811" cy="3556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563563</xdr:colOff>
      <xdr:row>12</xdr:row>
      <xdr:rowOff>111125</xdr:rowOff>
    </xdr:from>
    <xdr:to>
      <xdr:col>10</xdr:col>
      <xdr:colOff>601663</xdr:colOff>
      <xdr:row>32</xdr:row>
      <xdr:rowOff>82550</xdr:rowOff>
    </xdr:to>
    <xdr:cxnSp macro="">
      <xdr:nvCxnSpPr>
        <xdr:cNvPr id="60" name="Conexão recta 59"/>
        <xdr:cNvCxnSpPr/>
      </xdr:nvCxnSpPr>
      <xdr:spPr>
        <a:xfrm>
          <a:off x="7961313" y="492125"/>
          <a:ext cx="38100" cy="3209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301624</xdr:colOff>
      <xdr:row>12</xdr:row>
      <xdr:rowOff>119062</xdr:rowOff>
    </xdr:from>
    <xdr:to>
      <xdr:col>15</xdr:col>
      <xdr:colOff>339724</xdr:colOff>
      <xdr:row>32</xdr:row>
      <xdr:rowOff>90487</xdr:rowOff>
    </xdr:to>
    <xdr:cxnSp macro="">
      <xdr:nvCxnSpPr>
        <xdr:cNvPr id="62" name="Conexão recta 61"/>
        <xdr:cNvCxnSpPr/>
      </xdr:nvCxnSpPr>
      <xdr:spPr>
        <a:xfrm>
          <a:off x="10755312" y="500062"/>
          <a:ext cx="38100" cy="3209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579439</xdr:colOff>
      <xdr:row>15</xdr:row>
      <xdr:rowOff>71440</xdr:rowOff>
    </xdr:from>
    <xdr:to>
      <xdr:col>7</xdr:col>
      <xdr:colOff>13970</xdr:colOff>
      <xdr:row>15</xdr:row>
      <xdr:rowOff>134940</xdr:rowOff>
    </xdr:to>
    <xdr:sp macro="" textlink="">
      <xdr:nvSpPr>
        <xdr:cNvPr id="26" name="Oval 25"/>
        <xdr:cNvSpPr/>
      </xdr:nvSpPr>
      <xdr:spPr>
        <a:xfrm>
          <a:off x="5532439" y="833440"/>
          <a:ext cx="45719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571500</xdr:colOff>
      <xdr:row>16</xdr:row>
      <xdr:rowOff>152720</xdr:rowOff>
    </xdr:from>
    <xdr:to>
      <xdr:col>7</xdr:col>
      <xdr:colOff>6031</xdr:colOff>
      <xdr:row>18</xdr:row>
      <xdr:rowOff>7939</xdr:rowOff>
    </xdr:to>
    <xdr:sp macro="" textlink="">
      <xdr:nvSpPr>
        <xdr:cNvPr id="67" name="Oval 66"/>
        <xdr:cNvSpPr/>
      </xdr:nvSpPr>
      <xdr:spPr>
        <a:xfrm>
          <a:off x="5524500" y="1105220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571503</xdr:colOff>
      <xdr:row>19</xdr:row>
      <xdr:rowOff>47626</xdr:rowOff>
    </xdr:from>
    <xdr:to>
      <xdr:col>7</xdr:col>
      <xdr:colOff>6034</xdr:colOff>
      <xdr:row>19</xdr:row>
      <xdr:rowOff>111126</xdr:rowOff>
    </xdr:to>
    <xdr:sp macro="" textlink="">
      <xdr:nvSpPr>
        <xdr:cNvPr id="69" name="Oval 68"/>
        <xdr:cNvSpPr/>
      </xdr:nvSpPr>
      <xdr:spPr>
        <a:xfrm>
          <a:off x="5524503" y="1381126"/>
          <a:ext cx="45719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563562</xdr:colOff>
      <xdr:row>20</xdr:row>
      <xdr:rowOff>134938</xdr:rowOff>
    </xdr:from>
    <xdr:to>
      <xdr:col>6</xdr:col>
      <xdr:colOff>609281</xdr:colOff>
      <xdr:row>21</xdr:row>
      <xdr:rowOff>7938</xdr:rowOff>
    </xdr:to>
    <xdr:sp macro="" textlink="">
      <xdr:nvSpPr>
        <xdr:cNvPr id="78" name="Oval 77"/>
        <xdr:cNvSpPr/>
      </xdr:nvSpPr>
      <xdr:spPr>
        <a:xfrm>
          <a:off x="5516562" y="1658938"/>
          <a:ext cx="45719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555625</xdr:colOff>
      <xdr:row>22</xdr:row>
      <xdr:rowOff>31750</xdr:rowOff>
    </xdr:from>
    <xdr:to>
      <xdr:col>6</xdr:col>
      <xdr:colOff>601344</xdr:colOff>
      <xdr:row>22</xdr:row>
      <xdr:rowOff>95250</xdr:rowOff>
    </xdr:to>
    <xdr:sp macro="" textlink="">
      <xdr:nvSpPr>
        <xdr:cNvPr id="83" name="Oval 82"/>
        <xdr:cNvSpPr/>
      </xdr:nvSpPr>
      <xdr:spPr>
        <a:xfrm>
          <a:off x="5508625" y="1936750"/>
          <a:ext cx="45719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563563</xdr:colOff>
      <xdr:row>23</xdr:row>
      <xdr:rowOff>142875</xdr:rowOff>
    </xdr:from>
    <xdr:to>
      <xdr:col>6</xdr:col>
      <xdr:colOff>609282</xdr:colOff>
      <xdr:row>24</xdr:row>
      <xdr:rowOff>15875</xdr:rowOff>
    </xdr:to>
    <xdr:sp macro="" textlink="">
      <xdr:nvSpPr>
        <xdr:cNvPr id="84" name="Oval 83"/>
        <xdr:cNvSpPr/>
      </xdr:nvSpPr>
      <xdr:spPr>
        <a:xfrm>
          <a:off x="5516563" y="2238375"/>
          <a:ext cx="45719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563561</xdr:colOff>
      <xdr:row>25</xdr:row>
      <xdr:rowOff>79375</xdr:rowOff>
    </xdr:from>
    <xdr:to>
      <xdr:col>6</xdr:col>
      <xdr:colOff>609280</xdr:colOff>
      <xdr:row>25</xdr:row>
      <xdr:rowOff>142875</xdr:rowOff>
    </xdr:to>
    <xdr:sp macro="" textlink="">
      <xdr:nvSpPr>
        <xdr:cNvPr id="86" name="Oval 85"/>
        <xdr:cNvSpPr/>
      </xdr:nvSpPr>
      <xdr:spPr>
        <a:xfrm>
          <a:off x="5516561" y="2555875"/>
          <a:ext cx="45719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563562</xdr:colOff>
      <xdr:row>13</xdr:row>
      <xdr:rowOff>0</xdr:rowOff>
    </xdr:from>
    <xdr:to>
      <xdr:col>6</xdr:col>
      <xdr:colOff>609281</xdr:colOff>
      <xdr:row>13</xdr:row>
      <xdr:rowOff>63500</xdr:rowOff>
    </xdr:to>
    <xdr:sp macro="" textlink="">
      <xdr:nvSpPr>
        <xdr:cNvPr id="88" name="Oval 87"/>
        <xdr:cNvSpPr/>
      </xdr:nvSpPr>
      <xdr:spPr>
        <a:xfrm>
          <a:off x="5516562" y="571500"/>
          <a:ext cx="45719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555625</xdr:colOff>
      <xdr:row>27</xdr:row>
      <xdr:rowOff>7938</xdr:rowOff>
    </xdr:from>
    <xdr:to>
      <xdr:col>6</xdr:col>
      <xdr:colOff>601344</xdr:colOff>
      <xdr:row>27</xdr:row>
      <xdr:rowOff>71438</xdr:rowOff>
    </xdr:to>
    <xdr:sp macro="" textlink="">
      <xdr:nvSpPr>
        <xdr:cNvPr id="90" name="Oval 89"/>
        <xdr:cNvSpPr/>
      </xdr:nvSpPr>
      <xdr:spPr>
        <a:xfrm>
          <a:off x="5508625" y="2865438"/>
          <a:ext cx="45719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555625</xdr:colOff>
      <xdr:row>28</xdr:row>
      <xdr:rowOff>142875</xdr:rowOff>
    </xdr:from>
    <xdr:to>
      <xdr:col>6</xdr:col>
      <xdr:colOff>601344</xdr:colOff>
      <xdr:row>29</xdr:row>
      <xdr:rowOff>15875</xdr:rowOff>
    </xdr:to>
    <xdr:sp macro="" textlink="">
      <xdr:nvSpPr>
        <xdr:cNvPr id="92" name="Oval 91"/>
        <xdr:cNvSpPr/>
      </xdr:nvSpPr>
      <xdr:spPr>
        <a:xfrm>
          <a:off x="5508625" y="3190875"/>
          <a:ext cx="45719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547688</xdr:colOff>
      <xdr:row>30</xdr:row>
      <xdr:rowOff>79375</xdr:rowOff>
    </xdr:from>
    <xdr:to>
      <xdr:col>6</xdr:col>
      <xdr:colOff>593407</xdr:colOff>
      <xdr:row>30</xdr:row>
      <xdr:rowOff>142875</xdr:rowOff>
    </xdr:to>
    <xdr:sp macro="" textlink="">
      <xdr:nvSpPr>
        <xdr:cNvPr id="93" name="Oval 92"/>
        <xdr:cNvSpPr/>
      </xdr:nvSpPr>
      <xdr:spPr>
        <a:xfrm>
          <a:off x="5500688" y="3508375"/>
          <a:ext cx="45719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469900</xdr:colOff>
      <xdr:row>8</xdr:row>
      <xdr:rowOff>69850</xdr:rowOff>
    </xdr:to>
    <xdr:sp macro="" textlink="">
      <xdr:nvSpPr>
        <xdr:cNvPr id="14" name="CaixaDeTexto 13"/>
        <xdr:cNvSpPr txBox="1"/>
      </xdr:nvSpPr>
      <xdr:spPr>
        <a:xfrm>
          <a:off x="0" y="0"/>
          <a:ext cx="8959850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Considere uma parcela retangular,</a:t>
          </a:r>
          <a:r>
            <a:rPr lang="pt-PT" sz="1100" baseline="0"/>
            <a:t> cultivada com milho, com 500 m de comprimento e 200 m de largura. O solo é de textura areno-limosa com uma taxa básica de infiltração de 20 mm/h. Pretende-se regar a parcela por aspersão com aspersores que debitam um caudal de 2,44 m3/h que para garantir uma boa uniformidade são instalados numa malha quadrada de 18 m de lado. As necessidades de rega no período de ponta são de 7 mm/dia e a eficiência de rega é de 80%. O tempo máximo de rega diário é de 16 horas (das 6h às 22.00 h).  </a:t>
          </a:r>
        </a:p>
        <a:p>
          <a:r>
            <a:rPr lang="pt-PT" sz="1100" baseline="0"/>
            <a:t>Defina um esquema de divisão em setores, calcule o nº de emissores que funcionam simultaneamente e determine o caudal necessário para o funcionamento da instalação considerando:</a:t>
          </a:r>
        </a:p>
        <a:p>
          <a:r>
            <a:rPr lang="pt-PT" sz="1100" baseline="0"/>
            <a:t>a) uma rega com rampas móveis em que o tempo para mudança de posição é de 1 hora e a conduta principal está num dos lados da parcela.</a:t>
          </a:r>
        </a:p>
        <a:p>
          <a:r>
            <a:rPr lang="pt-PT" sz="1100" baseline="0"/>
            <a:t>b) uma rega com cobertura total em que a condita principal passa enterrada pelo meio da parcela.</a:t>
          </a:r>
        </a:p>
        <a:p>
          <a:endParaRPr lang="pt-PT" sz="1100"/>
        </a:p>
      </xdr:txBody>
    </xdr:sp>
    <xdr:clientData/>
  </xdr:twoCellAnchor>
  <xdr:twoCellAnchor>
    <xdr:from>
      <xdr:col>0</xdr:col>
      <xdr:colOff>406400</xdr:colOff>
      <xdr:row>47</xdr:row>
      <xdr:rowOff>139700</xdr:rowOff>
    </xdr:from>
    <xdr:to>
      <xdr:col>5</xdr:col>
      <xdr:colOff>387350</xdr:colOff>
      <xdr:row>54</xdr:row>
      <xdr:rowOff>120650</xdr:rowOff>
    </xdr:to>
    <xdr:sp macro="" textlink="">
      <xdr:nvSpPr>
        <xdr:cNvPr id="16" name="CaixaDeTexto 15"/>
        <xdr:cNvSpPr txBox="1"/>
      </xdr:nvSpPr>
      <xdr:spPr>
        <a:xfrm>
          <a:off x="406400" y="8794750"/>
          <a:ext cx="5422900" cy="127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A diferença entre estes dois caudais resulta de</a:t>
          </a:r>
          <a:r>
            <a:rPr lang="pt-PT" sz="1100" baseline="0"/>
            <a:t> na prática não estarmos a regar 16 horas por dia mas apenas (3,5*3=10,5 horas/dia). Como se pode constatar a soluçãoadoptada não é a mais eficiente pois o tempo de rega efetivo é bastante menor do que 16 horas devido às mudanças de posição das rampas e ao acerto pelo número de aspersores de uma. Uma solução para aumentar o tempo de rega seria passar a conduta pelo meio da parcela e considerar que poderíamos ter 5 aspersores e 6 aspersores a funcionar separadamente o que permitiria fazer a rega apenas com 11+11+6= 27 asp/dia. Nesse caso seria: </a:t>
          </a:r>
          <a:endParaRPr lang="pt-PT" sz="1100"/>
        </a:p>
      </xdr:txBody>
    </xdr:sp>
    <xdr:clientData/>
  </xdr:twoCellAnchor>
  <xdr:twoCellAnchor>
    <xdr:from>
      <xdr:col>0</xdr:col>
      <xdr:colOff>304800</xdr:colOff>
      <xdr:row>36</xdr:row>
      <xdr:rowOff>31750</xdr:rowOff>
    </xdr:from>
    <xdr:to>
      <xdr:col>6</xdr:col>
      <xdr:colOff>508000</xdr:colOff>
      <xdr:row>39</xdr:row>
      <xdr:rowOff>57150</xdr:rowOff>
    </xdr:to>
    <xdr:sp macro="" textlink="">
      <xdr:nvSpPr>
        <xdr:cNvPr id="18" name="CaixaDeTexto 17"/>
        <xdr:cNvSpPr txBox="1"/>
      </xdr:nvSpPr>
      <xdr:spPr>
        <a:xfrm>
          <a:off x="304800" y="6477000"/>
          <a:ext cx="6254750" cy="577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O</a:t>
          </a:r>
          <a:r>
            <a:rPr lang="pt-PT" sz="1100" baseline="0"/>
            <a:t> múltiplo de 11 mais próximo é o valor 33 que corresponde a considerar 3 rampas a funcionar ao mesmo tempo. Então será:</a:t>
          </a:r>
          <a:endParaRPr lang="pt-P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F63"/>
  <sheetViews>
    <sheetView tabSelected="1" topLeftCell="A48" zoomScaleNormal="100" workbookViewId="0">
      <selection activeCell="C56" sqref="C56"/>
    </sheetView>
  </sheetViews>
  <sheetFormatPr defaultRowHeight="14.5" x14ac:dyDescent="0.35"/>
  <cols>
    <col min="1" max="1" width="11.36328125" customWidth="1"/>
    <col min="2" max="2" width="40.36328125" customWidth="1"/>
  </cols>
  <sheetData>
    <row r="11" spans="2:4" x14ac:dyDescent="0.35">
      <c r="B11" t="s">
        <v>19</v>
      </c>
      <c r="C11">
        <v>11</v>
      </c>
      <c r="D11" t="s">
        <v>20</v>
      </c>
    </row>
    <row r="12" spans="2:4" x14ac:dyDescent="0.35">
      <c r="B12" t="s">
        <v>16</v>
      </c>
      <c r="C12">
        <f>2.44</f>
        <v>2.44</v>
      </c>
      <c r="D12" t="s">
        <v>17</v>
      </c>
    </row>
    <row r="13" spans="2:4" x14ac:dyDescent="0.35">
      <c r="B13" t="s">
        <v>0</v>
      </c>
      <c r="C13">
        <v>200</v>
      </c>
      <c r="D13" t="s">
        <v>2</v>
      </c>
    </row>
    <row r="14" spans="2:4" x14ac:dyDescent="0.35">
      <c r="B14" t="s">
        <v>1</v>
      </c>
      <c r="C14">
        <v>500</v>
      </c>
      <c r="D14" t="s">
        <v>2</v>
      </c>
    </row>
    <row r="15" spans="2:4" x14ac:dyDescent="0.35">
      <c r="B15" t="s">
        <v>38</v>
      </c>
      <c r="C15">
        <f>C13*C14/10000</f>
        <v>10</v>
      </c>
      <c r="D15" t="s">
        <v>37</v>
      </c>
    </row>
    <row r="16" spans="2:4" x14ac:dyDescent="0.35">
      <c r="B16" t="s">
        <v>21</v>
      </c>
      <c r="C16">
        <f>C14/18</f>
        <v>27.777777777777779</v>
      </c>
      <c r="D16" t="s">
        <v>2</v>
      </c>
    </row>
    <row r="17" spans="1:6" x14ac:dyDescent="0.35">
      <c r="B17" t="s">
        <v>22</v>
      </c>
      <c r="C17">
        <f>C13/18</f>
        <v>11.111111111111111</v>
      </c>
    </row>
    <row r="18" spans="1:6" x14ac:dyDescent="0.35">
      <c r="B18" t="s">
        <v>43</v>
      </c>
      <c r="C18">
        <f>INT(C16)*INT(C17)</f>
        <v>297</v>
      </c>
    </row>
    <row r="19" spans="1:6" x14ac:dyDescent="0.35">
      <c r="B19" t="s">
        <v>4</v>
      </c>
    </row>
    <row r="20" spans="1:6" x14ac:dyDescent="0.35">
      <c r="B20" t="s">
        <v>3</v>
      </c>
      <c r="C20">
        <v>20</v>
      </c>
      <c r="D20" t="s">
        <v>5</v>
      </c>
    </row>
    <row r="21" spans="1:6" x14ac:dyDescent="0.35">
      <c r="B21" t="s">
        <v>25</v>
      </c>
      <c r="C21">
        <f>C26*3</f>
        <v>26.25</v>
      </c>
      <c r="D21" t="s">
        <v>6</v>
      </c>
    </row>
    <row r="22" spans="1:6" x14ac:dyDescent="0.35">
      <c r="B22" t="s">
        <v>26</v>
      </c>
      <c r="C22">
        <v>16</v>
      </c>
      <c r="D22" t="s">
        <v>7</v>
      </c>
    </row>
    <row r="23" spans="1:6" x14ac:dyDescent="0.35">
      <c r="B23" t="s">
        <v>13</v>
      </c>
    </row>
    <row r="24" spans="1:6" x14ac:dyDescent="0.35">
      <c r="B24" t="s">
        <v>14</v>
      </c>
      <c r="C24">
        <v>7</v>
      </c>
      <c r="D24" t="s">
        <v>8</v>
      </c>
      <c r="E24">
        <f>C24*10000/(24*3600)</f>
        <v>0.81018518518518523</v>
      </c>
      <c r="F24" t="s">
        <v>15</v>
      </c>
    </row>
    <row r="25" spans="1:6" x14ac:dyDescent="0.35">
      <c r="B25" t="s">
        <v>9</v>
      </c>
      <c r="C25">
        <v>80</v>
      </c>
      <c r="D25" t="s">
        <v>11</v>
      </c>
    </row>
    <row r="26" spans="1:6" x14ac:dyDescent="0.35">
      <c r="B26" t="s">
        <v>12</v>
      </c>
      <c r="C26">
        <f>C24*100/C25</f>
        <v>8.75</v>
      </c>
      <c r="D26" t="s">
        <v>8</v>
      </c>
    </row>
    <row r="27" spans="1:6" x14ac:dyDescent="0.35">
      <c r="B27" t="s">
        <v>12</v>
      </c>
      <c r="C27">
        <f>10*10000/(24*3600)</f>
        <v>1.1574074074074074</v>
      </c>
      <c r="D27" t="s">
        <v>10</v>
      </c>
    </row>
    <row r="28" spans="1:6" x14ac:dyDescent="0.35">
      <c r="B28" t="s">
        <v>24</v>
      </c>
      <c r="C28">
        <f>C21/C26</f>
        <v>3</v>
      </c>
    </row>
    <row r="29" spans="1:6" x14ac:dyDescent="0.35">
      <c r="B29" t="s">
        <v>16</v>
      </c>
      <c r="C29">
        <f>C12*1000/3600</f>
        <v>0.67777777777777781</v>
      </c>
      <c r="D29" t="s">
        <v>18</v>
      </c>
    </row>
    <row r="30" spans="1:6" x14ac:dyDescent="0.35">
      <c r="B30" t="s">
        <v>23</v>
      </c>
      <c r="C30">
        <f>C12/(18*18)*1000</f>
        <v>7.5308641975308639</v>
      </c>
      <c r="D30" t="s">
        <v>5</v>
      </c>
    </row>
    <row r="31" spans="1:6" x14ac:dyDescent="0.35">
      <c r="B31" t="s">
        <v>27</v>
      </c>
      <c r="C31">
        <f>C21/C30</f>
        <v>3.485655737704918</v>
      </c>
      <c r="D31" t="s">
        <v>39</v>
      </c>
    </row>
    <row r="32" spans="1:6" x14ac:dyDescent="0.35">
      <c r="A32" t="s">
        <v>44</v>
      </c>
    </row>
    <row r="33" spans="2:6" x14ac:dyDescent="0.35">
      <c r="B33" t="s">
        <v>28</v>
      </c>
      <c r="C33">
        <f>C31+1</f>
        <v>4.485655737704918</v>
      </c>
    </row>
    <row r="34" spans="2:6" x14ac:dyDescent="0.35">
      <c r="B34" t="s">
        <v>29</v>
      </c>
      <c r="C34">
        <f>C22/C33</f>
        <v>3.5669255367747832</v>
      </c>
      <c r="D34">
        <v>3</v>
      </c>
      <c r="E34" t="s">
        <v>30</v>
      </c>
    </row>
    <row r="35" spans="2:6" x14ac:dyDescent="0.35">
      <c r="B35" t="s">
        <v>41</v>
      </c>
      <c r="C35">
        <f>C34*3</f>
        <v>10.70077661032435</v>
      </c>
    </row>
    <row r="36" spans="2:6" x14ac:dyDescent="0.35">
      <c r="B36" t="s">
        <v>42</v>
      </c>
      <c r="C36">
        <f>C18/C35</f>
        <v>27.754994877049178</v>
      </c>
    </row>
    <row r="41" spans="2:6" x14ac:dyDescent="0.35">
      <c r="B41" t="s">
        <v>31</v>
      </c>
      <c r="C41">
        <f>INT(C34)</f>
        <v>3</v>
      </c>
    </row>
    <row r="42" spans="2:6" x14ac:dyDescent="0.35">
      <c r="B42" t="s">
        <v>32</v>
      </c>
      <c r="C42">
        <f>C41*C28</f>
        <v>9</v>
      </c>
      <c r="E42">
        <f>2.44*22</f>
        <v>53.68</v>
      </c>
      <c r="F42">
        <f>E42/3.6</f>
        <v>14.911111111111111</v>
      </c>
    </row>
    <row r="43" spans="2:6" x14ac:dyDescent="0.35">
      <c r="B43" t="s">
        <v>40</v>
      </c>
      <c r="C43">
        <f>INT(C16)</f>
        <v>27</v>
      </c>
    </row>
    <row r="44" spans="2:6" x14ac:dyDescent="0.35">
      <c r="B44" t="s">
        <v>33</v>
      </c>
      <c r="C44">
        <f>C42/C41</f>
        <v>3</v>
      </c>
    </row>
    <row r="45" spans="2:6" x14ac:dyDescent="0.35">
      <c r="B45" t="s">
        <v>34</v>
      </c>
      <c r="C45">
        <f>C44*C11</f>
        <v>33</v>
      </c>
    </row>
    <row r="46" spans="2:6" x14ac:dyDescent="0.35">
      <c r="B46" t="s">
        <v>35</v>
      </c>
      <c r="C46">
        <f>C45*C29</f>
        <v>22.366666666666667</v>
      </c>
      <c r="D46" t="s">
        <v>18</v>
      </c>
    </row>
    <row r="47" spans="2:6" x14ac:dyDescent="0.35">
      <c r="B47" t="s">
        <v>36</v>
      </c>
      <c r="C47">
        <f>C27*24/C22*C15</f>
        <v>17.361111111111111</v>
      </c>
    </row>
    <row r="56" spans="1:4" x14ac:dyDescent="0.35">
      <c r="B56" t="s">
        <v>34</v>
      </c>
      <c r="C56">
        <v>27</v>
      </c>
    </row>
    <row r="57" spans="1:4" x14ac:dyDescent="0.35">
      <c r="B57" t="s">
        <v>35</v>
      </c>
      <c r="C57">
        <f>C56*C29</f>
        <v>18.3</v>
      </c>
      <c r="D57" t="s">
        <v>18</v>
      </c>
    </row>
    <row r="58" spans="1:4" x14ac:dyDescent="0.35">
      <c r="B58" t="s">
        <v>36</v>
      </c>
      <c r="C58">
        <v>17.361111111111111</v>
      </c>
      <c r="D58" t="s">
        <v>18</v>
      </c>
    </row>
    <row r="63" spans="1:4" x14ac:dyDescent="0.35">
      <c r="A63" t="s">
        <v>45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jlteixeira</dc:creator>
  <cp:lastModifiedBy>jlteixeira</cp:lastModifiedBy>
  <dcterms:created xsi:type="dcterms:W3CDTF">2012-12-05T11:09:54Z</dcterms:created>
  <dcterms:modified xsi:type="dcterms:W3CDTF">2016-12-07T10:36:25Z</dcterms:modified>
</cp:coreProperties>
</file>